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105" windowWidth="12000" windowHeight="10035" tabRatio="843" activeTab="1"/>
  </bookViews>
  <sheets>
    <sheet name="GBI 1" sheetId="1" r:id="rId1"/>
    <sheet name="GBI 2" sheetId="2" r:id="rId2"/>
    <sheet name="FRI 1" sheetId="7" r:id="rId3"/>
    <sheet name="FRI 2" sheetId="8" r:id="rId4"/>
    <sheet name="FRI 3" sheetId="11" r:id="rId5"/>
    <sheet name="RFI" sheetId="4" r:id="rId6"/>
    <sheet name="SWP" sheetId="6" r:id="rId7"/>
    <sheet name="Кашированные продукты" sheetId="13" r:id="rId8"/>
    <sheet name="Дюбель для НФС " sheetId="18" r:id="rId9"/>
    <sheet name="ROCKROOF" sheetId="19" r:id="rId10"/>
  </sheets>
  <externalReferences>
    <externalReference r:id="rId11"/>
    <externalReference r:id="rId12"/>
    <externalReference r:id="rId13"/>
  </externalReferences>
  <definedNames>
    <definedName name="_xlnm._FilterDatabase" localSheetId="9" hidden="1">ROCKROOF!$A$40:$E$41</definedName>
    <definedName name="csDesignMode">1</definedName>
    <definedName name="goods">[1]order!$A$3:$D$73</definedName>
    <definedName name="range0">[2]figures!$A$2:$B$10</definedName>
    <definedName name="range01">[2]figures!$A$26:$B$34</definedName>
    <definedName name="range1">[2]figures!$A$11:$B$20</definedName>
    <definedName name="range2">[2]figures!$D$2:$E$9</definedName>
    <definedName name="rate">[1]price_list!$E$1</definedName>
    <definedName name="sotny">[2]figures!$G$2:$H$10</definedName>
    <definedName name="summa" localSheetId="9">#REF!</definedName>
    <definedName name="summa">#REF!</definedName>
    <definedName name="TG_старая" localSheetId="9">#REF!</definedName>
    <definedName name="TG_старая">#REF!</definedName>
    <definedName name="x">[2]figures!$A$1</definedName>
    <definedName name="y">[2]figures!$A$50</definedName>
    <definedName name="z">[2]figures!$A$25</definedName>
    <definedName name="Z_3066E766_2DBB_45F3_A2D6_9FEF3BE8F3F5_.wvu.PrintArea" localSheetId="2" hidden="1">'FRI 1'!$A$1:$L$64</definedName>
    <definedName name="Z_3066E766_2DBB_45F3_A2D6_9FEF3BE8F3F5_.wvu.PrintArea" localSheetId="3" hidden="1">'FRI 2'!$A$1:$L$87</definedName>
    <definedName name="Z_3066E766_2DBB_45F3_A2D6_9FEF3BE8F3F5_.wvu.PrintArea" localSheetId="4" hidden="1">'FRI 3'!$A$1:$L$26</definedName>
    <definedName name="Z_3066E766_2DBB_45F3_A2D6_9FEF3BE8F3F5_.wvu.PrintArea" localSheetId="0" hidden="1">'GBI 1'!$A$1:$L$113</definedName>
    <definedName name="Z_3066E766_2DBB_45F3_A2D6_9FEF3BE8F3F5_.wvu.PrintArea" localSheetId="1" hidden="1">'GBI 2'!$A$1:$L$101</definedName>
    <definedName name="Z_3066E766_2DBB_45F3_A2D6_9FEF3BE8F3F5_.wvu.PrintArea" localSheetId="5" hidden="1">RFI!$A$1:$L$127</definedName>
    <definedName name="Z_3066E766_2DBB_45F3_A2D6_9FEF3BE8F3F5_.wvu.PrintArea" localSheetId="6" hidden="1">SWP!$A$1:$L$35</definedName>
    <definedName name="Z_3066E766_2DBB_45F3_A2D6_9FEF3BE8F3F5_.wvu.PrintArea" localSheetId="8" hidden="1">'Дюбель для НФС '!$A$1:$L$41</definedName>
    <definedName name="Z_3066E766_2DBB_45F3_A2D6_9FEF3BE8F3F5_.wvu.PrintArea" localSheetId="7" hidden="1">'Кашированные продукты'!$A$1:$L$83</definedName>
    <definedName name="Z_3066E766_2DBB_45F3_A2D6_9FEF3BE8F3F5_.wvu.PrintTitles" localSheetId="0" hidden="1">'GBI 1'!$109:$113</definedName>
    <definedName name="Z_3066E766_2DBB_45F3_A2D6_9FEF3BE8F3F5_.wvu.PrintTitles" localSheetId="1" hidden="1">'GBI 2'!$97:$101</definedName>
    <definedName name="Z_3066E766_2DBB_45F3_A2D6_9FEF3BE8F3F5_.wvu.PrintTitles" localSheetId="8" hidden="1">'Дюбель для НФС '!$37:$41</definedName>
    <definedName name="Z_3066E766_2DBB_45F3_A2D6_9FEF3BE8F3F5_.wvu.PrintTitles" localSheetId="7" hidden="1">'Кашированные продукты'!$77:$83</definedName>
    <definedName name="Город">[3]Расчет!$CF$20:$CF$62</definedName>
    <definedName name="_xlnm.Print_Titles" localSheetId="0">'GBI 1'!$109:$113</definedName>
    <definedName name="_xlnm.Print_Titles" localSheetId="1">'GBI 2'!$97:$101</definedName>
    <definedName name="_xlnm.Print_Titles" localSheetId="9">ROCKROOF!$1:$8</definedName>
    <definedName name="_xlnm.Print_Titles" localSheetId="8">'Дюбель для НФС '!$37:$41</definedName>
    <definedName name="_xlnm.Print_Titles" localSheetId="7">'Кашированные продукты'!$77:$83</definedName>
    <definedName name="Закупочная_цена_TG" localSheetId="9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9">#REF!</definedName>
    <definedName name="Название_TG">#REF!</definedName>
    <definedName name="Название_Продукция" localSheetId="9">#REF!</definedName>
    <definedName name="Название_Продукция">#REF!</definedName>
    <definedName name="Назначение_здания">[3]Расчет!$CF$67:$CF$76</definedName>
    <definedName name="_xlnm.Print_Area" localSheetId="2">'FRI 1'!$A$1:$L$63</definedName>
    <definedName name="_xlnm.Print_Area" localSheetId="3">'FRI 2'!$A$1:$M$86</definedName>
    <definedName name="_xlnm.Print_Area" localSheetId="4">'FRI 3'!$A$1:$M$25</definedName>
    <definedName name="_xlnm.Print_Area" localSheetId="0">'GBI 1'!$A$1:$L$113</definedName>
    <definedName name="_xlnm.Print_Area" localSheetId="1">'GBI 2'!$A$1:$M$102</definedName>
    <definedName name="_xlnm.Print_Area" localSheetId="5">RFI!$A$1:$M$127</definedName>
    <definedName name="_xlnm.Print_Area" localSheetId="9">ROCKROOF!$A$1:$E$109</definedName>
    <definedName name="_xlnm.Print_Area" localSheetId="6">SWP!$A$1:$L$36</definedName>
    <definedName name="_xlnm.Print_Area" localSheetId="8">'Дюбель для НФС '!$A$1:$L$41</definedName>
    <definedName name="_xlnm.Print_Area" localSheetId="7">'Кашированные продукты'!$A$1:$M$85</definedName>
    <definedName name="Стена">[3]Расчет!$CF$80:$CF$92</definedName>
    <definedName name="Утеплитель">[3]Расчет!$CF$96:$CF$98</definedName>
    <definedName name="Штукатурка">[3]Расчет!$CF$93:$CF$95</definedName>
  </definedNames>
  <calcPr calcId="144525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L45" i="4" l="1"/>
  <c r="K45" i="4" s="1"/>
  <c r="L46" i="4"/>
  <c r="K46" i="4" s="1"/>
  <c r="L47" i="4"/>
  <c r="K47" i="4"/>
  <c r="L49" i="4"/>
  <c r="K49" i="4" s="1"/>
  <c r="L48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K32" i="4" s="1"/>
  <c r="L31" i="4"/>
  <c r="L30" i="4"/>
  <c r="K30" i="4" s="1"/>
  <c r="L29" i="4"/>
  <c r="K29" i="4" s="1"/>
  <c r="G30" i="4"/>
  <c r="G31" i="4"/>
  <c r="K31" i="4" s="1"/>
  <c r="G32" i="4"/>
  <c r="G33" i="4" s="1"/>
  <c r="G34" i="4" s="1"/>
  <c r="G48" i="4"/>
  <c r="G49" i="4" s="1"/>
  <c r="K48" i="4"/>
  <c r="N10" i="13"/>
  <c r="L26" i="1"/>
  <c r="K70" i="4"/>
  <c r="I70" i="4"/>
  <c r="J70" i="4"/>
  <c r="K71" i="4"/>
  <c r="J71" i="4"/>
  <c r="I71" i="4"/>
  <c r="I29" i="1"/>
  <c r="J29" i="1"/>
  <c r="L29" i="1"/>
  <c r="K29" i="1" s="1"/>
  <c r="L40" i="13"/>
  <c r="J8" i="18"/>
  <c r="L8" i="18"/>
  <c r="J9" i="18"/>
  <c r="L9" i="18"/>
  <c r="J10" i="18"/>
  <c r="L10" i="18"/>
  <c r="J11" i="18"/>
  <c r="L11" i="18"/>
  <c r="J12" i="18"/>
  <c r="L12" i="18"/>
  <c r="J13" i="18"/>
  <c r="L13" i="18"/>
  <c r="J14" i="18"/>
  <c r="L14" i="18"/>
  <c r="J15" i="18"/>
  <c r="L15" i="18"/>
  <c r="J16" i="18"/>
  <c r="L16" i="18"/>
  <c r="J18" i="18"/>
  <c r="L18" i="18"/>
  <c r="J19" i="18"/>
  <c r="L19" i="18"/>
  <c r="J20" i="18"/>
  <c r="L20" i="18"/>
  <c r="J21" i="18"/>
  <c r="L21" i="18"/>
  <c r="J22" i="18"/>
  <c r="L22" i="18"/>
  <c r="J23" i="18"/>
  <c r="L23" i="18"/>
  <c r="J24" i="18"/>
  <c r="L24" i="18"/>
  <c r="J25" i="18"/>
  <c r="L25" i="18"/>
  <c r="L26" i="18"/>
  <c r="J28" i="18"/>
  <c r="L28" i="18"/>
  <c r="J29" i="18"/>
  <c r="L29" i="18"/>
  <c r="J30" i="18"/>
  <c r="L30" i="18"/>
  <c r="J31" i="18"/>
  <c r="L31" i="18"/>
  <c r="J32" i="18"/>
  <c r="L32" i="18"/>
  <c r="J33" i="18"/>
  <c r="L33" i="18"/>
  <c r="J34" i="18"/>
  <c r="L34" i="18"/>
  <c r="J35" i="18"/>
  <c r="L35" i="18"/>
  <c r="I28" i="13"/>
  <c r="L78" i="13"/>
  <c r="J78" i="13"/>
  <c r="I78" i="13"/>
  <c r="L77" i="13"/>
  <c r="K77" i="13" s="1"/>
  <c r="J77" i="13"/>
  <c r="I77" i="13"/>
  <c r="L76" i="13"/>
  <c r="J76" i="13"/>
  <c r="I76" i="13"/>
  <c r="L75" i="13"/>
  <c r="K75" i="13" s="1"/>
  <c r="J75" i="13"/>
  <c r="I75" i="13"/>
  <c r="L74" i="13"/>
  <c r="K74" i="13"/>
  <c r="J74" i="13"/>
  <c r="I74" i="13"/>
  <c r="L73" i="13"/>
  <c r="J73" i="13"/>
  <c r="K73" i="13" s="1"/>
  <c r="I73" i="13"/>
  <c r="L72" i="13"/>
  <c r="K72" i="13" s="1"/>
  <c r="J72" i="13"/>
  <c r="I72" i="13"/>
  <c r="L71" i="13"/>
  <c r="J71" i="13"/>
  <c r="I71" i="13"/>
  <c r="L70" i="13"/>
  <c r="K70" i="13" s="1"/>
  <c r="J70" i="13"/>
  <c r="I70" i="13"/>
  <c r="L69" i="13"/>
  <c r="K69" i="13" s="1"/>
  <c r="J69" i="13"/>
  <c r="I69" i="13"/>
  <c r="L68" i="13"/>
  <c r="J68" i="13"/>
  <c r="K68" i="13" s="1"/>
  <c r="I68" i="13"/>
  <c r="L67" i="13"/>
  <c r="K67" i="13" s="1"/>
  <c r="J67" i="13"/>
  <c r="I67" i="13"/>
  <c r="L66" i="13"/>
  <c r="J66" i="13"/>
  <c r="I66" i="13"/>
  <c r="L65" i="13"/>
  <c r="K65" i="13" s="1"/>
  <c r="J65" i="13"/>
  <c r="I65" i="13"/>
  <c r="L64" i="13"/>
  <c r="J64" i="13"/>
  <c r="K64" i="13" s="1"/>
  <c r="I64" i="13"/>
  <c r="L63" i="13"/>
  <c r="J63" i="13"/>
  <c r="I63" i="13"/>
  <c r="L62" i="13"/>
  <c r="K62" i="13"/>
  <c r="J62" i="13"/>
  <c r="I62" i="13"/>
  <c r="L61" i="13"/>
  <c r="J61" i="13"/>
  <c r="I61" i="13"/>
  <c r="L60" i="13"/>
  <c r="K60" i="13" s="1"/>
  <c r="J60" i="13"/>
  <c r="I60" i="13"/>
  <c r="L59" i="13"/>
  <c r="J59" i="13"/>
  <c r="I59" i="13"/>
  <c r="L58" i="13"/>
  <c r="J58" i="13"/>
  <c r="I58" i="13"/>
  <c r="K58" i="13" s="1"/>
  <c r="L57" i="13"/>
  <c r="J57" i="13"/>
  <c r="K57" i="13" s="1"/>
  <c r="I57" i="13"/>
  <c r="L56" i="13"/>
  <c r="K56" i="13" s="1"/>
  <c r="J56" i="13"/>
  <c r="I56" i="13"/>
  <c r="L55" i="13"/>
  <c r="J55" i="13"/>
  <c r="K55" i="13" s="1"/>
  <c r="I55" i="13"/>
  <c r="L54" i="13"/>
  <c r="K54" i="13" s="1"/>
  <c r="J54" i="13"/>
  <c r="I54" i="13"/>
  <c r="L53" i="13"/>
  <c r="J53" i="13"/>
  <c r="I53" i="13"/>
  <c r="L52" i="13"/>
  <c r="K52" i="13" s="1"/>
  <c r="J52" i="13"/>
  <c r="I52" i="13"/>
  <c r="L51" i="13"/>
  <c r="K51" i="13" s="1"/>
  <c r="J51" i="13"/>
  <c r="I51" i="13"/>
  <c r="L50" i="13"/>
  <c r="J50" i="13"/>
  <c r="I50" i="13"/>
  <c r="L49" i="13"/>
  <c r="J49" i="13"/>
  <c r="K49" i="13" s="1"/>
  <c r="I49" i="13"/>
  <c r="L48" i="13"/>
  <c r="J48" i="13"/>
  <c r="I48" i="13"/>
  <c r="L47" i="13"/>
  <c r="J47" i="13"/>
  <c r="K47" i="13" s="1"/>
  <c r="I47" i="13"/>
  <c r="L46" i="13"/>
  <c r="K46" i="13" s="1"/>
  <c r="J46" i="13"/>
  <c r="I46" i="13"/>
  <c r="L45" i="13"/>
  <c r="J45" i="13"/>
  <c r="I45" i="13"/>
  <c r="L44" i="13"/>
  <c r="K44" i="13" s="1"/>
  <c r="J44" i="13"/>
  <c r="I44" i="13"/>
  <c r="L43" i="13"/>
  <c r="K43" i="13" s="1"/>
  <c r="J43" i="13"/>
  <c r="I43" i="13"/>
  <c r="L42" i="13"/>
  <c r="K42" i="13" s="1"/>
  <c r="J42" i="13"/>
  <c r="I42" i="13"/>
  <c r="L41" i="13"/>
  <c r="K41" i="13" s="1"/>
  <c r="J41" i="13"/>
  <c r="I41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K30" i="13"/>
  <c r="J30" i="13"/>
  <c r="I30" i="13"/>
  <c r="L29" i="13"/>
  <c r="K29" i="13"/>
  <c r="J29" i="13"/>
  <c r="I29" i="13"/>
  <c r="L28" i="13"/>
  <c r="K28" i="13"/>
  <c r="J28" i="13"/>
  <c r="L27" i="13"/>
  <c r="K27" i="13" s="1"/>
  <c r="J27" i="13"/>
  <c r="I27" i="13"/>
  <c r="L26" i="13"/>
  <c r="J26" i="13"/>
  <c r="I26" i="13"/>
  <c r="L25" i="13"/>
  <c r="J25" i="13"/>
  <c r="I25" i="13"/>
  <c r="K25" i="13" s="1"/>
  <c r="L24" i="13"/>
  <c r="J24" i="13"/>
  <c r="K24" i="13" s="1"/>
  <c r="I24" i="13"/>
  <c r="L23" i="13"/>
  <c r="J23" i="13"/>
  <c r="I23" i="13"/>
  <c r="K23" i="13" s="1"/>
  <c r="L22" i="13"/>
  <c r="J22" i="13"/>
  <c r="K22" i="13" s="1"/>
  <c r="I22" i="13"/>
  <c r="L21" i="13"/>
  <c r="K21" i="13" s="1"/>
  <c r="J21" i="13"/>
  <c r="I21" i="13"/>
  <c r="L20" i="13"/>
  <c r="J20" i="13"/>
  <c r="I20" i="13"/>
  <c r="L19" i="13"/>
  <c r="K19" i="13" s="1"/>
  <c r="J19" i="13"/>
  <c r="I19" i="13"/>
  <c r="L18" i="13"/>
  <c r="J18" i="13"/>
  <c r="I18" i="13"/>
  <c r="L17" i="13"/>
  <c r="K17" i="13" s="1"/>
  <c r="J17" i="13"/>
  <c r="I17" i="13"/>
  <c r="L16" i="13"/>
  <c r="J16" i="13"/>
  <c r="I16" i="13"/>
  <c r="L15" i="13"/>
  <c r="J15" i="13"/>
  <c r="I15" i="13"/>
  <c r="L14" i="13"/>
  <c r="K14" i="13" s="1"/>
  <c r="N14" i="13" s="1"/>
  <c r="J14" i="13"/>
  <c r="I14" i="13"/>
  <c r="L13" i="13"/>
  <c r="K13" i="13" s="1"/>
  <c r="N13" i="13" s="1"/>
  <c r="J13" i="13"/>
  <c r="I13" i="13"/>
  <c r="L12" i="13"/>
  <c r="J12" i="13"/>
  <c r="K12" i="13" s="1"/>
  <c r="N12" i="13" s="1"/>
  <c r="I12" i="13"/>
  <c r="L11" i="13"/>
  <c r="K11" i="13" s="1"/>
  <c r="N11" i="13" s="1"/>
  <c r="J11" i="13"/>
  <c r="I11" i="13"/>
  <c r="L10" i="13"/>
  <c r="J10" i="13"/>
  <c r="I10" i="13"/>
  <c r="K78" i="13"/>
  <c r="K76" i="13"/>
  <c r="K63" i="13"/>
  <c r="K71" i="13"/>
  <c r="K66" i="13"/>
  <c r="K16" i="13"/>
  <c r="K20" i="13"/>
  <c r="K48" i="13"/>
  <c r="K45" i="13"/>
  <c r="K53" i="13"/>
  <c r="K61" i="13"/>
  <c r="K59" i="13"/>
  <c r="K50" i="13"/>
  <c r="K15" i="13"/>
  <c r="N15" i="13" s="1"/>
  <c r="K10" i="13"/>
  <c r="K18" i="13"/>
  <c r="K26" i="13"/>
  <c r="L67" i="1"/>
  <c r="J67" i="1"/>
  <c r="I67" i="1"/>
  <c r="K67" i="1"/>
  <c r="L66" i="1"/>
  <c r="K66" i="1" s="1"/>
  <c r="J66" i="1"/>
  <c r="I66" i="1"/>
  <c r="L65" i="1"/>
  <c r="J65" i="1"/>
  <c r="I65" i="1"/>
  <c r="L64" i="1"/>
  <c r="J64" i="1"/>
  <c r="K64" i="1"/>
  <c r="I64" i="1"/>
  <c r="L63" i="1"/>
  <c r="J63" i="1"/>
  <c r="I63" i="1"/>
  <c r="L62" i="1"/>
  <c r="J62" i="1"/>
  <c r="I62" i="1"/>
  <c r="K62" i="1" s="1"/>
  <c r="L61" i="1"/>
  <c r="K61" i="1" s="1"/>
  <c r="J61" i="1"/>
  <c r="I61" i="1"/>
  <c r="L60" i="1"/>
  <c r="J60" i="1"/>
  <c r="I60" i="1"/>
  <c r="L59" i="1"/>
  <c r="K59" i="1" s="1"/>
  <c r="J59" i="1"/>
  <c r="I59" i="1"/>
  <c r="L58" i="1"/>
  <c r="J58" i="1"/>
  <c r="I58" i="1"/>
  <c r="L57" i="1"/>
  <c r="J57" i="1"/>
  <c r="K57" i="1" s="1"/>
  <c r="I57" i="1"/>
  <c r="L56" i="1"/>
  <c r="K56" i="1" s="1"/>
  <c r="J56" i="1"/>
  <c r="I56" i="1"/>
  <c r="L55" i="1"/>
  <c r="J55" i="1"/>
  <c r="I55" i="1"/>
  <c r="L54" i="1"/>
  <c r="J54" i="1"/>
  <c r="I54" i="1"/>
  <c r="L53" i="1"/>
  <c r="K53" i="1" s="1"/>
  <c r="J53" i="1"/>
  <c r="I53" i="1"/>
  <c r="L52" i="1"/>
  <c r="K52" i="1" s="1"/>
  <c r="J52" i="1"/>
  <c r="I52" i="1"/>
  <c r="L51" i="1"/>
  <c r="J51" i="1"/>
  <c r="I51" i="1"/>
  <c r="K51" i="1"/>
  <c r="L17" i="11"/>
  <c r="K17" i="11" s="1"/>
  <c r="L16" i="11"/>
  <c r="L15" i="11"/>
  <c r="L14" i="11"/>
  <c r="L13" i="11"/>
  <c r="L12" i="11"/>
  <c r="L11" i="11"/>
  <c r="K11" i="11" s="1"/>
  <c r="L10" i="11"/>
  <c r="K10" i="11" s="1"/>
  <c r="J17" i="11"/>
  <c r="I17" i="11"/>
  <c r="J16" i="11"/>
  <c r="K16" i="11"/>
  <c r="I16" i="11"/>
  <c r="J15" i="11"/>
  <c r="I15" i="11"/>
  <c r="K15" i="11" s="1"/>
  <c r="J14" i="11"/>
  <c r="K14" i="11" s="1"/>
  <c r="I14" i="11"/>
  <c r="J13" i="11"/>
  <c r="K13" i="11"/>
  <c r="I13" i="11"/>
  <c r="J12" i="11"/>
  <c r="I12" i="11"/>
  <c r="K12" i="11" s="1"/>
  <c r="J11" i="11"/>
  <c r="I11" i="11"/>
  <c r="J10" i="11"/>
  <c r="I10" i="11"/>
  <c r="L28" i="1"/>
  <c r="L27" i="1"/>
  <c r="L63" i="2"/>
  <c r="L64" i="2"/>
  <c r="L65" i="2"/>
  <c r="L66" i="2"/>
  <c r="L67" i="2"/>
  <c r="L68" i="2"/>
  <c r="L69" i="2"/>
  <c r="L70" i="2"/>
  <c r="K70" i="2" s="1"/>
  <c r="L71" i="2"/>
  <c r="L72" i="2"/>
  <c r="L73" i="2"/>
  <c r="L74" i="2"/>
  <c r="K74" i="2"/>
  <c r="L75" i="2"/>
  <c r="L76" i="2"/>
  <c r="L77" i="2"/>
  <c r="K77" i="2" s="1"/>
  <c r="L78" i="2"/>
  <c r="K78" i="2"/>
  <c r="L62" i="2"/>
  <c r="J62" i="2"/>
  <c r="I62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L40" i="7"/>
  <c r="I64" i="8"/>
  <c r="J64" i="8"/>
  <c r="K64" i="8" s="1"/>
  <c r="I65" i="8"/>
  <c r="J65" i="8"/>
  <c r="I66" i="8"/>
  <c r="J66" i="8"/>
  <c r="I67" i="8"/>
  <c r="J67" i="8"/>
  <c r="I68" i="8"/>
  <c r="J68" i="8"/>
  <c r="K68" i="8" s="1"/>
  <c r="I69" i="8"/>
  <c r="J69" i="8"/>
  <c r="I70" i="8"/>
  <c r="J70" i="8"/>
  <c r="I71" i="8"/>
  <c r="J71" i="8"/>
  <c r="I72" i="8"/>
  <c r="J72" i="8"/>
  <c r="I73" i="8"/>
  <c r="J73" i="8"/>
  <c r="I74" i="8"/>
  <c r="J74" i="8"/>
  <c r="I75" i="8"/>
  <c r="J75" i="8"/>
  <c r="I76" i="8"/>
  <c r="J76" i="8"/>
  <c r="I77" i="8"/>
  <c r="J77" i="8"/>
  <c r="I78" i="8"/>
  <c r="J78" i="8"/>
  <c r="K78" i="8" s="1"/>
  <c r="I79" i="8"/>
  <c r="J79" i="8"/>
  <c r="J63" i="8"/>
  <c r="I63" i="8"/>
  <c r="J62" i="8"/>
  <c r="I62" i="8"/>
  <c r="J61" i="8"/>
  <c r="I61" i="8"/>
  <c r="J60" i="8"/>
  <c r="I60" i="8"/>
  <c r="J59" i="8"/>
  <c r="I59" i="8"/>
  <c r="K59" i="8" s="1"/>
  <c r="J58" i="8"/>
  <c r="I58" i="8"/>
  <c r="J57" i="8"/>
  <c r="I57" i="8"/>
  <c r="J56" i="8"/>
  <c r="I56" i="8"/>
  <c r="J55" i="8"/>
  <c r="K55" i="8" s="1"/>
  <c r="I55" i="8"/>
  <c r="J54" i="8"/>
  <c r="I54" i="8"/>
  <c r="J53" i="8"/>
  <c r="I53" i="8"/>
  <c r="J52" i="8"/>
  <c r="I52" i="8"/>
  <c r="J51" i="8"/>
  <c r="I51" i="8"/>
  <c r="K51" i="8" s="1"/>
  <c r="J50" i="8"/>
  <c r="I50" i="8"/>
  <c r="J49" i="8"/>
  <c r="I49" i="8"/>
  <c r="J48" i="8"/>
  <c r="I48" i="8"/>
  <c r="J47" i="8"/>
  <c r="I47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K17" i="7" s="1"/>
  <c r="J16" i="7"/>
  <c r="I16" i="7"/>
  <c r="J15" i="7"/>
  <c r="I15" i="7"/>
  <c r="J14" i="7"/>
  <c r="I14" i="7"/>
  <c r="J13" i="7"/>
  <c r="I13" i="7"/>
  <c r="J12" i="7"/>
  <c r="I12" i="7"/>
  <c r="J11" i="7"/>
  <c r="K11" i="7" s="1"/>
  <c r="I11" i="7"/>
  <c r="J10" i="7"/>
  <c r="I1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K31" i="7" s="1"/>
  <c r="J30" i="7"/>
  <c r="I30" i="7"/>
  <c r="J29" i="7"/>
  <c r="I29" i="7"/>
  <c r="J28" i="7"/>
  <c r="I28" i="7"/>
  <c r="J27" i="7"/>
  <c r="I27" i="7"/>
  <c r="J26" i="7"/>
  <c r="I26" i="7"/>
  <c r="J25" i="7"/>
  <c r="I25" i="7"/>
  <c r="K25" i="7" s="1"/>
  <c r="J56" i="7"/>
  <c r="I56" i="7"/>
  <c r="J55" i="7"/>
  <c r="I55" i="7"/>
  <c r="K55" i="7" s="1"/>
  <c r="J54" i="7"/>
  <c r="I54" i="7"/>
  <c r="J53" i="7"/>
  <c r="I53" i="7"/>
  <c r="K53" i="7" s="1"/>
  <c r="J52" i="7"/>
  <c r="I52" i="7"/>
  <c r="J51" i="7"/>
  <c r="I51" i="7"/>
  <c r="J50" i="7"/>
  <c r="I50" i="7"/>
  <c r="J49" i="7"/>
  <c r="K49" i="7" s="1"/>
  <c r="I49" i="7"/>
  <c r="J48" i="7"/>
  <c r="I48" i="7"/>
  <c r="J47" i="7"/>
  <c r="I47" i="7"/>
  <c r="K47" i="7" s="1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K40" i="7" s="1"/>
  <c r="I40" i="7"/>
  <c r="L61" i="4"/>
  <c r="K61" i="4" s="1"/>
  <c r="L62" i="4"/>
  <c r="L63" i="4"/>
  <c r="L64" i="4"/>
  <c r="L65" i="4"/>
  <c r="K65" i="4" s="1"/>
  <c r="L66" i="4"/>
  <c r="L67" i="4"/>
  <c r="K67" i="4"/>
  <c r="L68" i="4"/>
  <c r="K68" i="4" s="1"/>
  <c r="J66" i="4"/>
  <c r="J67" i="4"/>
  <c r="J68" i="4"/>
  <c r="I66" i="4"/>
  <c r="K66" i="4" s="1"/>
  <c r="I67" i="4"/>
  <c r="I68" i="4"/>
  <c r="I64" i="4"/>
  <c r="J64" i="4"/>
  <c r="K64" i="4" s="1"/>
  <c r="I65" i="4"/>
  <c r="J65" i="4"/>
  <c r="L28" i="6"/>
  <c r="L27" i="6"/>
  <c r="L26" i="6"/>
  <c r="L25" i="6"/>
  <c r="L11" i="6"/>
  <c r="K11" i="6" s="1"/>
  <c r="L12" i="6"/>
  <c r="K12" i="6" s="1"/>
  <c r="L13" i="6"/>
  <c r="L14" i="6"/>
  <c r="L15" i="6"/>
  <c r="K15" i="6" s="1"/>
  <c r="L16" i="6"/>
  <c r="K16" i="6" s="1"/>
  <c r="L17" i="6"/>
  <c r="L18" i="6"/>
  <c r="L19" i="6"/>
  <c r="L20" i="6"/>
  <c r="K20" i="6" s="1"/>
  <c r="L21" i="6"/>
  <c r="L22" i="6"/>
  <c r="L23" i="6"/>
  <c r="L10" i="6"/>
  <c r="L10" i="4"/>
  <c r="K10" i="4" s="1"/>
  <c r="L10" i="7"/>
  <c r="K10" i="7" s="1"/>
  <c r="L10" i="8"/>
  <c r="K10" i="8" s="1"/>
  <c r="L121" i="4"/>
  <c r="K121" i="4"/>
  <c r="L120" i="4"/>
  <c r="K120" i="4" s="1"/>
  <c r="L119" i="4"/>
  <c r="K119" i="4" s="1"/>
  <c r="L118" i="4"/>
  <c r="K118" i="4"/>
  <c r="L117" i="4"/>
  <c r="K117" i="4" s="1"/>
  <c r="L116" i="4"/>
  <c r="K116" i="4"/>
  <c r="L115" i="4"/>
  <c r="K115" i="4" s="1"/>
  <c r="L114" i="4"/>
  <c r="K114" i="4" s="1"/>
  <c r="L113" i="4"/>
  <c r="K113" i="4"/>
  <c r="L112" i="4"/>
  <c r="L111" i="4"/>
  <c r="K111" i="4"/>
  <c r="L110" i="4"/>
  <c r="K110" i="4" s="1"/>
  <c r="L109" i="4"/>
  <c r="K109" i="4"/>
  <c r="L108" i="4"/>
  <c r="K108" i="4" s="1"/>
  <c r="L107" i="4"/>
  <c r="K107" i="4"/>
  <c r="L106" i="4"/>
  <c r="K106" i="4"/>
  <c r="L91" i="4"/>
  <c r="K91" i="4" s="1"/>
  <c r="L92" i="4"/>
  <c r="L93" i="4"/>
  <c r="K93" i="4" s="1"/>
  <c r="L94" i="4"/>
  <c r="K94" i="4"/>
  <c r="L95" i="4"/>
  <c r="K95" i="4" s="1"/>
  <c r="L96" i="4"/>
  <c r="K96" i="4"/>
  <c r="L97" i="4"/>
  <c r="K97" i="4" s="1"/>
  <c r="L98" i="4"/>
  <c r="K98" i="4"/>
  <c r="L99" i="4"/>
  <c r="K99" i="4" s="1"/>
  <c r="L100" i="4"/>
  <c r="K100" i="4"/>
  <c r="L101" i="4"/>
  <c r="K101" i="4" s="1"/>
  <c r="L102" i="4"/>
  <c r="K102" i="4"/>
  <c r="L103" i="4"/>
  <c r="K103" i="4"/>
  <c r="L104" i="4"/>
  <c r="L105" i="4"/>
  <c r="K105" i="4"/>
  <c r="L90" i="4"/>
  <c r="K90" i="4" s="1"/>
  <c r="L74" i="4"/>
  <c r="L75" i="4"/>
  <c r="L76" i="4"/>
  <c r="K76" i="4" s="1"/>
  <c r="L77" i="4"/>
  <c r="L78" i="4"/>
  <c r="L79" i="4"/>
  <c r="K79" i="4" s="1"/>
  <c r="L80" i="4"/>
  <c r="K80" i="4" s="1"/>
  <c r="L81" i="4"/>
  <c r="L82" i="4"/>
  <c r="L83" i="4"/>
  <c r="L84" i="4"/>
  <c r="K84" i="4" s="1"/>
  <c r="L85" i="4"/>
  <c r="L86" i="4"/>
  <c r="L87" i="4"/>
  <c r="K87" i="4" s="1"/>
  <c r="L88" i="4"/>
  <c r="L73" i="4"/>
  <c r="L11" i="4"/>
  <c r="K11" i="4"/>
  <c r="L12" i="4"/>
  <c r="K12" i="4" s="1"/>
  <c r="L13" i="4"/>
  <c r="L14" i="4"/>
  <c r="K14" i="4"/>
  <c r="L15" i="4"/>
  <c r="K15" i="4"/>
  <c r="L16" i="4"/>
  <c r="K16" i="4"/>
  <c r="L17" i="4"/>
  <c r="K17" i="4" s="1"/>
  <c r="L18" i="4"/>
  <c r="K18" i="4"/>
  <c r="L19" i="4"/>
  <c r="K19" i="4"/>
  <c r="L20" i="4"/>
  <c r="K20" i="4"/>
  <c r="L21" i="4"/>
  <c r="L22" i="4"/>
  <c r="K22" i="4"/>
  <c r="L23" i="4"/>
  <c r="K23" i="4" s="1"/>
  <c r="L24" i="4"/>
  <c r="K24" i="4"/>
  <c r="L25" i="4"/>
  <c r="K25" i="4" s="1"/>
  <c r="L26" i="4"/>
  <c r="K26" i="4" s="1"/>
  <c r="L27" i="4"/>
  <c r="K27" i="4"/>
  <c r="L28" i="4"/>
  <c r="K28" i="4"/>
  <c r="L50" i="4"/>
  <c r="L51" i="4"/>
  <c r="K51" i="4" s="1"/>
  <c r="L52" i="4"/>
  <c r="L53" i="4"/>
  <c r="L54" i="4"/>
  <c r="L55" i="4"/>
  <c r="K55" i="4" s="1"/>
  <c r="L56" i="4"/>
  <c r="L57" i="4"/>
  <c r="L58" i="4"/>
  <c r="K58" i="4" s="1"/>
  <c r="L59" i="4"/>
  <c r="K59" i="4" s="1"/>
  <c r="L60" i="4"/>
  <c r="L48" i="8"/>
  <c r="K48" i="8" s="1"/>
  <c r="L49" i="8"/>
  <c r="K49" i="8" s="1"/>
  <c r="L50" i="8"/>
  <c r="L51" i="8"/>
  <c r="L52" i="8"/>
  <c r="L53" i="8"/>
  <c r="L54" i="8"/>
  <c r="K54" i="8" s="1"/>
  <c r="L55" i="8"/>
  <c r="L56" i="8"/>
  <c r="L57" i="8"/>
  <c r="K57" i="8"/>
  <c r="L58" i="8"/>
  <c r="L59" i="8"/>
  <c r="L60" i="8"/>
  <c r="K60" i="8" s="1"/>
  <c r="L61" i="8"/>
  <c r="K61" i="8" s="1"/>
  <c r="L62" i="8"/>
  <c r="K62" i="8" s="1"/>
  <c r="L63" i="8"/>
  <c r="L64" i="8"/>
  <c r="L65" i="8"/>
  <c r="L66" i="8"/>
  <c r="L67" i="8"/>
  <c r="K67" i="8" s="1"/>
  <c r="L68" i="8"/>
  <c r="L69" i="8"/>
  <c r="L70" i="8"/>
  <c r="L71" i="8"/>
  <c r="K71" i="8"/>
  <c r="L72" i="8"/>
  <c r="K72" i="8" s="1"/>
  <c r="L73" i="8"/>
  <c r="K73" i="8" s="1"/>
  <c r="L74" i="8"/>
  <c r="L75" i="8"/>
  <c r="K75" i="8"/>
  <c r="L76" i="8"/>
  <c r="K76" i="8" s="1"/>
  <c r="L77" i="8"/>
  <c r="L78" i="8"/>
  <c r="L79" i="8"/>
  <c r="K79" i="8" s="1"/>
  <c r="L47" i="8"/>
  <c r="L11" i="8"/>
  <c r="L12" i="8"/>
  <c r="K12" i="8" s="1"/>
  <c r="L13" i="8"/>
  <c r="K13" i="8" s="1"/>
  <c r="L14" i="8"/>
  <c r="K14" i="8" s="1"/>
  <c r="L15" i="8"/>
  <c r="L16" i="8"/>
  <c r="K16" i="8" s="1"/>
  <c r="L17" i="8"/>
  <c r="K17" i="8" s="1"/>
  <c r="L18" i="8"/>
  <c r="K18" i="8" s="1"/>
  <c r="L19" i="8"/>
  <c r="K19" i="8" s="1"/>
  <c r="L20" i="8"/>
  <c r="L21" i="8"/>
  <c r="K21" i="8"/>
  <c r="L22" i="8"/>
  <c r="K22" i="8" s="1"/>
  <c r="L23" i="8"/>
  <c r="L24" i="8"/>
  <c r="K24" i="8" s="1"/>
  <c r="L25" i="8"/>
  <c r="K25" i="8"/>
  <c r="L26" i="8"/>
  <c r="L27" i="8"/>
  <c r="L28" i="8"/>
  <c r="K28" i="8" s="1"/>
  <c r="L29" i="8"/>
  <c r="K29" i="8" s="1"/>
  <c r="L30" i="8"/>
  <c r="L31" i="8"/>
  <c r="L32" i="8"/>
  <c r="K32" i="8" s="1"/>
  <c r="L33" i="8"/>
  <c r="K33" i="8"/>
  <c r="L34" i="8"/>
  <c r="K34" i="8" s="1"/>
  <c r="L35" i="8"/>
  <c r="K35" i="8" s="1"/>
  <c r="L36" i="8"/>
  <c r="L37" i="8"/>
  <c r="K37" i="8"/>
  <c r="L38" i="8"/>
  <c r="K38" i="8" s="1"/>
  <c r="L39" i="8"/>
  <c r="L40" i="8"/>
  <c r="L41" i="8"/>
  <c r="K41" i="8"/>
  <c r="L42" i="8"/>
  <c r="L43" i="8"/>
  <c r="L44" i="8"/>
  <c r="K44" i="8" s="1"/>
  <c r="L45" i="8"/>
  <c r="K45" i="8" s="1"/>
  <c r="L11" i="7"/>
  <c r="L12" i="7"/>
  <c r="L13" i="7"/>
  <c r="K13" i="7" s="1"/>
  <c r="L14" i="7"/>
  <c r="L15" i="7"/>
  <c r="K15" i="7" s="1"/>
  <c r="L16" i="7"/>
  <c r="K16" i="7" s="1"/>
  <c r="L17" i="7"/>
  <c r="L18" i="7"/>
  <c r="L19" i="7"/>
  <c r="K19" i="7" s="1"/>
  <c r="L20" i="7"/>
  <c r="K20" i="7" s="1"/>
  <c r="L21" i="7"/>
  <c r="L22" i="7"/>
  <c r="K22" i="7"/>
  <c r="L23" i="7"/>
  <c r="K23" i="7" s="1"/>
  <c r="L24" i="7"/>
  <c r="L25" i="7"/>
  <c r="L26" i="7"/>
  <c r="K26" i="7"/>
  <c r="L27" i="7"/>
  <c r="L28" i="7"/>
  <c r="L29" i="7"/>
  <c r="K29" i="7" s="1"/>
  <c r="L30" i="7"/>
  <c r="K30" i="7" s="1"/>
  <c r="L31" i="7"/>
  <c r="L32" i="7"/>
  <c r="L33" i="7"/>
  <c r="K33" i="7" s="1"/>
  <c r="L34" i="7"/>
  <c r="K34" i="7" s="1"/>
  <c r="L35" i="7"/>
  <c r="K35" i="7" s="1"/>
  <c r="L36" i="7"/>
  <c r="K36" i="7" s="1"/>
  <c r="L37" i="7"/>
  <c r="L38" i="7"/>
  <c r="K38" i="7"/>
  <c r="L39" i="7"/>
  <c r="K39" i="7" s="1"/>
  <c r="L41" i="7"/>
  <c r="K41" i="7" s="1"/>
  <c r="L42" i="7"/>
  <c r="K42" i="7" s="1"/>
  <c r="L43" i="7"/>
  <c r="K43" i="7" s="1"/>
  <c r="L44" i="7"/>
  <c r="L45" i="7"/>
  <c r="K45" i="7"/>
  <c r="L46" i="7"/>
  <c r="L47" i="7"/>
  <c r="L48" i="7"/>
  <c r="K48" i="7" s="1"/>
  <c r="L49" i="7"/>
  <c r="L50" i="7"/>
  <c r="K50" i="7" s="1"/>
  <c r="L51" i="7"/>
  <c r="K51" i="7" s="1"/>
  <c r="L52" i="7"/>
  <c r="L53" i="7"/>
  <c r="L54" i="7"/>
  <c r="L55" i="7"/>
  <c r="L56" i="7"/>
  <c r="K56" i="7" s="1"/>
  <c r="L10" i="2"/>
  <c r="L83" i="2"/>
  <c r="L95" i="2"/>
  <c r="L94" i="2"/>
  <c r="L93" i="2"/>
  <c r="L92" i="2"/>
  <c r="L91" i="2"/>
  <c r="K91" i="2" s="1"/>
  <c r="L90" i="2"/>
  <c r="L89" i="2"/>
  <c r="L88" i="2"/>
  <c r="L87" i="2"/>
  <c r="L86" i="2"/>
  <c r="L85" i="2"/>
  <c r="L84" i="2"/>
  <c r="L82" i="2"/>
  <c r="L81" i="2"/>
  <c r="L80" i="2"/>
  <c r="L47" i="2"/>
  <c r="L48" i="2"/>
  <c r="L49" i="2"/>
  <c r="K49" i="2" s="1"/>
  <c r="L50" i="2"/>
  <c r="L51" i="2"/>
  <c r="L52" i="2"/>
  <c r="L53" i="2"/>
  <c r="L54" i="2"/>
  <c r="L55" i="2"/>
  <c r="L56" i="2"/>
  <c r="L57" i="2"/>
  <c r="K57" i="2" s="1"/>
  <c r="L58" i="2"/>
  <c r="L59" i="2"/>
  <c r="L60" i="2"/>
  <c r="L61" i="2"/>
  <c r="L46" i="2"/>
  <c r="L45" i="2"/>
  <c r="K45" i="2" s="1"/>
  <c r="L44" i="2"/>
  <c r="K44" i="2" s="1"/>
  <c r="L43" i="2"/>
  <c r="K43" i="2" s="1"/>
  <c r="L42" i="2"/>
  <c r="K42" i="2" s="1"/>
  <c r="L41" i="2"/>
  <c r="K41" i="2" s="1"/>
  <c r="L40" i="2"/>
  <c r="K40" i="2" s="1"/>
  <c r="L39" i="2"/>
  <c r="L38" i="2"/>
  <c r="K38" i="2" s="1"/>
  <c r="L37" i="2"/>
  <c r="K37" i="2" s="1"/>
  <c r="L36" i="2"/>
  <c r="K36" i="2" s="1"/>
  <c r="L35" i="2"/>
  <c r="K35" i="2" s="1"/>
  <c r="L34" i="2"/>
  <c r="K34" i="2"/>
  <c r="L33" i="2"/>
  <c r="L32" i="2"/>
  <c r="K32" i="2" s="1"/>
  <c r="L31" i="2"/>
  <c r="K31" i="2" s="1"/>
  <c r="L30" i="2"/>
  <c r="K30" i="2" s="1"/>
  <c r="L29" i="2"/>
  <c r="K29" i="2" s="1"/>
  <c r="L28" i="2"/>
  <c r="K28" i="2" s="1"/>
  <c r="L11" i="2"/>
  <c r="L12" i="2"/>
  <c r="L13" i="2"/>
  <c r="L14" i="2"/>
  <c r="K14" i="2" s="1"/>
  <c r="L15" i="2"/>
  <c r="L16" i="2"/>
  <c r="L17" i="2"/>
  <c r="L18" i="2"/>
  <c r="L19" i="2"/>
  <c r="L20" i="2"/>
  <c r="L21" i="2"/>
  <c r="K21" i="2" s="1"/>
  <c r="L22" i="2"/>
  <c r="L23" i="2"/>
  <c r="L24" i="2"/>
  <c r="L25" i="2"/>
  <c r="L26" i="2"/>
  <c r="L27" i="2"/>
  <c r="L106" i="1"/>
  <c r="K106" i="1" s="1"/>
  <c r="L107" i="1"/>
  <c r="K107" i="1" s="1"/>
  <c r="L105" i="1"/>
  <c r="L104" i="1"/>
  <c r="K104" i="1" s="1"/>
  <c r="L103" i="1"/>
  <c r="L102" i="1"/>
  <c r="K102" i="1" s="1"/>
  <c r="L101" i="1"/>
  <c r="L100" i="1"/>
  <c r="L99" i="1"/>
  <c r="L98" i="1"/>
  <c r="K98" i="1" s="1"/>
  <c r="L97" i="1"/>
  <c r="L96" i="1"/>
  <c r="L95" i="1"/>
  <c r="K95" i="1" s="1"/>
  <c r="L94" i="1"/>
  <c r="K94" i="1" s="1"/>
  <c r="L93" i="1"/>
  <c r="L92" i="1"/>
  <c r="L91" i="1"/>
  <c r="L90" i="1"/>
  <c r="L89" i="1"/>
  <c r="L69" i="1"/>
  <c r="K69" i="1"/>
  <c r="L86" i="1"/>
  <c r="K86" i="1" s="1"/>
  <c r="L87" i="1"/>
  <c r="L85" i="1"/>
  <c r="L84" i="1"/>
  <c r="K84" i="1" s="1"/>
  <c r="L83" i="1"/>
  <c r="K83" i="1" s="1"/>
  <c r="L82" i="1"/>
  <c r="L81" i="1"/>
  <c r="L80" i="1"/>
  <c r="K80" i="1" s="1"/>
  <c r="L79" i="1"/>
  <c r="K79" i="1" s="1"/>
  <c r="L78" i="1"/>
  <c r="L77" i="1"/>
  <c r="L76" i="1"/>
  <c r="K76" i="1" s="1"/>
  <c r="L75" i="1"/>
  <c r="K75" i="1" s="1"/>
  <c r="L74" i="1"/>
  <c r="L73" i="1"/>
  <c r="L72" i="1"/>
  <c r="L71" i="1"/>
  <c r="K71" i="1" s="1"/>
  <c r="L70" i="1"/>
  <c r="K70" i="1" s="1"/>
  <c r="L35" i="1"/>
  <c r="K35" i="1" s="1"/>
  <c r="L36" i="1"/>
  <c r="K36" i="1" s="1"/>
  <c r="L37" i="1"/>
  <c r="L38" i="1"/>
  <c r="L39" i="1"/>
  <c r="K39" i="1" s="1"/>
  <c r="L40" i="1"/>
  <c r="L41" i="1"/>
  <c r="L42" i="1"/>
  <c r="L43" i="1"/>
  <c r="L44" i="1"/>
  <c r="K44" i="1" s="1"/>
  <c r="L45" i="1"/>
  <c r="L46" i="1"/>
  <c r="L47" i="1"/>
  <c r="L48" i="1"/>
  <c r="K48" i="1" s="1"/>
  <c r="L49" i="1"/>
  <c r="L50" i="1"/>
  <c r="L34" i="1"/>
  <c r="K34" i="1" s="1"/>
  <c r="L32" i="1"/>
  <c r="L31" i="1"/>
  <c r="L11" i="1"/>
  <c r="L12" i="1"/>
  <c r="L13" i="1"/>
  <c r="K13" i="1" s="1"/>
  <c r="L14" i="1"/>
  <c r="L15" i="1"/>
  <c r="L16" i="1"/>
  <c r="K16" i="1" s="1"/>
  <c r="L17" i="1"/>
  <c r="K17" i="1" s="1"/>
  <c r="L18" i="1"/>
  <c r="L19" i="1"/>
  <c r="L20" i="1"/>
  <c r="K20" i="1" s="1"/>
  <c r="L21" i="1"/>
  <c r="K21" i="1" s="1"/>
  <c r="L22" i="1"/>
  <c r="L23" i="1"/>
  <c r="L24" i="1"/>
  <c r="K24" i="1" s="1"/>
  <c r="L25" i="1"/>
  <c r="L10" i="1"/>
  <c r="J121" i="4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K112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32" i="1"/>
  <c r="J31" i="1"/>
  <c r="K31" i="1" s="1"/>
  <c r="I32" i="1"/>
  <c r="I31" i="1"/>
  <c r="J28" i="1"/>
  <c r="I28" i="1"/>
  <c r="K28" i="1" s="1"/>
  <c r="J27" i="1"/>
  <c r="I27" i="1"/>
  <c r="J26" i="1"/>
  <c r="I26" i="1"/>
  <c r="K26" i="1" s="1"/>
  <c r="I29" i="2"/>
  <c r="I30" i="2"/>
  <c r="I31" i="2"/>
  <c r="K69" i="8"/>
  <c r="K63" i="8"/>
  <c r="K58" i="8"/>
  <c r="K50" i="8"/>
  <c r="K43" i="8"/>
  <c r="K42" i="8"/>
  <c r="K40" i="8"/>
  <c r="K39" i="8"/>
  <c r="K36" i="8"/>
  <c r="K31" i="8"/>
  <c r="K30" i="8"/>
  <c r="K27" i="8"/>
  <c r="K26" i="8"/>
  <c r="K23" i="8"/>
  <c r="K20" i="8"/>
  <c r="K15" i="8"/>
  <c r="J11" i="8"/>
  <c r="K11" i="8"/>
  <c r="J10" i="8"/>
  <c r="I10" i="8"/>
  <c r="I10" i="6"/>
  <c r="J10" i="6"/>
  <c r="K10" i="6"/>
  <c r="I11" i="6"/>
  <c r="J11" i="6"/>
  <c r="I12" i="6"/>
  <c r="J12" i="6"/>
  <c r="I13" i="6"/>
  <c r="J13" i="6"/>
  <c r="K13" i="6" s="1"/>
  <c r="I14" i="6"/>
  <c r="J14" i="6"/>
  <c r="K14" i="6"/>
  <c r="I15" i="6"/>
  <c r="J15" i="6"/>
  <c r="I16" i="6"/>
  <c r="J16" i="6"/>
  <c r="I17" i="6"/>
  <c r="K17" i="6"/>
  <c r="J17" i="6"/>
  <c r="I18" i="6"/>
  <c r="J18" i="6"/>
  <c r="K18" i="6"/>
  <c r="I19" i="6"/>
  <c r="J19" i="6"/>
  <c r="I20" i="6"/>
  <c r="J20" i="6"/>
  <c r="I21" i="6"/>
  <c r="J21" i="6"/>
  <c r="K21" i="6"/>
  <c r="I22" i="6"/>
  <c r="J22" i="6"/>
  <c r="K22" i="6"/>
  <c r="I23" i="6"/>
  <c r="K23" i="6" s="1"/>
  <c r="J23" i="6"/>
  <c r="I10" i="4"/>
  <c r="J10" i="4"/>
  <c r="I11" i="4"/>
  <c r="J11" i="4"/>
  <c r="I12" i="4"/>
  <c r="J12" i="4"/>
  <c r="I13" i="4"/>
  <c r="J13" i="4"/>
  <c r="K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K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50" i="4"/>
  <c r="K50" i="4" s="1"/>
  <c r="J50" i="4"/>
  <c r="I51" i="4"/>
  <c r="J51" i="4"/>
  <c r="I52" i="4"/>
  <c r="J52" i="4"/>
  <c r="K52" i="4" s="1"/>
  <c r="I53" i="4"/>
  <c r="J53" i="4"/>
  <c r="K53" i="4" s="1"/>
  <c r="I54" i="4"/>
  <c r="J54" i="4"/>
  <c r="I55" i="4"/>
  <c r="J55" i="4"/>
  <c r="I56" i="4"/>
  <c r="J56" i="4"/>
  <c r="I57" i="4"/>
  <c r="J57" i="4"/>
  <c r="K57" i="4" s="1"/>
  <c r="I58" i="4"/>
  <c r="J58" i="4"/>
  <c r="I59" i="4"/>
  <c r="J59" i="4"/>
  <c r="I60" i="4"/>
  <c r="J60" i="4"/>
  <c r="I61" i="4"/>
  <c r="J61" i="4"/>
  <c r="I62" i="4"/>
  <c r="J62" i="4"/>
  <c r="I63" i="4"/>
  <c r="J63" i="4"/>
  <c r="I73" i="4"/>
  <c r="J73" i="4"/>
  <c r="I74" i="4"/>
  <c r="J74" i="4"/>
  <c r="K74" i="4" s="1"/>
  <c r="I75" i="4"/>
  <c r="J75" i="4"/>
  <c r="K75" i="4"/>
  <c r="I76" i="4"/>
  <c r="J76" i="4"/>
  <c r="I77" i="4"/>
  <c r="J77" i="4"/>
  <c r="I78" i="4"/>
  <c r="K78" i="4" s="1"/>
  <c r="J78" i="4"/>
  <c r="I79" i="4"/>
  <c r="J79" i="4"/>
  <c r="I80" i="4"/>
  <c r="J80" i="4"/>
  <c r="I81" i="4"/>
  <c r="J81" i="4"/>
  <c r="K81" i="4" s="1"/>
  <c r="I82" i="4"/>
  <c r="J82" i="4"/>
  <c r="I83" i="4"/>
  <c r="J83" i="4"/>
  <c r="I84" i="4"/>
  <c r="J84" i="4"/>
  <c r="I85" i="4"/>
  <c r="J85" i="4"/>
  <c r="K85" i="4" s="1"/>
  <c r="I86" i="4"/>
  <c r="J86" i="4"/>
  <c r="I87" i="4"/>
  <c r="J87" i="4"/>
  <c r="I88" i="4"/>
  <c r="J88" i="4"/>
  <c r="I90" i="4"/>
  <c r="J90" i="4"/>
  <c r="I91" i="4"/>
  <c r="J91" i="4"/>
  <c r="I92" i="4"/>
  <c r="J92" i="4"/>
  <c r="K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K104" i="4"/>
  <c r="I105" i="4"/>
  <c r="J105" i="4"/>
  <c r="K44" i="7"/>
  <c r="K46" i="7"/>
  <c r="K52" i="7"/>
  <c r="K54" i="7"/>
  <c r="K14" i="7"/>
  <c r="K21" i="7"/>
  <c r="K24" i="7"/>
  <c r="K27" i="7"/>
  <c r="K28" i="7"/>
  <c r="K32" i="7"/>
  <c r="K37" i="7"/>
  <c r="A3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K26" i="2" s="1"/>
  <c r="I27" i="2"/>
  <c r="J27" i="2"/>
  <c r="I28" i="2"/>
  <c r="J28" i="2"/>
  <c r="J29" i="2"/>
  <c r="J30" i="2"/>
  <c r="J31" i="2"/>
  <c r="I32" i="2"/>
  <c r="J32" i="2"/>
  <c r="I33" i="2"/>
  <c r="J33" i="2"/>
  <c r="K33" i="2"/>
  <c r="I34" i="2"/>
  <c r="J34" i="2"/>
  <c r="I35" i="2"/>
  <c r="J35" i="2"/>
  <c r="I36" i="2"/>
  <c r="J36" i="2"/>
  <c r="I37" i="2"/>
  <c r="J37" i="2"/>
  <c r="I38" i="2"/>
  <c r="J38" i="2"/>
  <c r="I39" i="2"/>
  <c r="J39" i="2"/>
  <c r="K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K54" i="2" s="1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80" i="2"/>
  <c r="J80" i="2"/>
  <c r="K80" i="2" s="1"/>
  <c r="I81" i="2"/>
  <c r="J81" i="2"/>
  <c r="I82" i="2"/>
  <c r="J82" i="2"/>
  <c r="I83" i="2"/>
  <c r="J83" i="2"/>
  <c r="I84" i="2"/>
  <c r="J84" i="2"/>
  <c r="K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10" i="1"/>
  <c r="J10" i="1"/>
  <c r="I11" i="1"/>
  <c r="J11" i="1"/>
  <c r="I12" i="1"/>
  <c r="J12" i="1"/>
  <c r="K12" i="1"/>
  <c r="I13" i="1"/>
  <c r="J13" i="1"/>
  <c r="I14" i="1"/>
  <c r="J14" i="1"/>
  <c r="K14" i="1"/>
  <c r="I15" i="1"/>
  <c r="J15" i="1"/>
  <c r="I16" i="1"/>
  <c r="J16" i="1"/>
  <c r="I17" i="1"/>
  <c r="J17" i="1"/>
  <c r="I18" i="1"/>
  <c r="J18" i="1"/>
  <c r="K18" i="1" s="1"/>
  <c r="I19" i="1"/>
  <c r="J19" i="1"/>
  <c r="I20" i="1"/>
  <c r="J20" i="1"/>
  <c r="I21" i="1"/>
  <c r="J21" i="1"/>
  <c r="I22" i="1"/>
  <c r="J22" i="1"/>
  <c r="I23" i="1"/>
  <c r="J23" i="1"/>
  <c r="K23" i="1" s="1"/>
  <c r="I24" i="1"/>
  <c r="J24" i="1"/>
  <c r="I25" i="1"/>
  <c r="J25" i="1"/>
  <c r="I34" i="1"/>
  <c r="J34" i="1"/>
  <c r="I35" i="1"/>
  <c r="J35" i="1"/>
  <c r="I36" i="1"/>
  <c r="J36" i="1"/>
  <c r="I37" i="1"/>
  <c r="J37" i="1"/>
  <c r="K37" i="1" s="1"/>
  <c r="I38" i="1"/>
  <c r="J38" i="1"/>
  <c r="I39" i="1"/>
  <c r="J39" i="1"/>
  <c r="I40" i="1"/>
  <c r="J40" i="1"/>
  <c r="K40" i="1"/>
  <c r="I41" i="1"/>
  <c r="J41" i="1"/>
  <c r="K41" i="1"/>
  <c r="I42" i="1"/>
  <c r="K42" i="1" s="1"/>
  <c r="J42" i="1"/>
  <c r="I43" i="1"/>
  <c r="J43" i="1"/>
  <c r="I44" i="1"/>
  <c r="J44" i="1"/>
  <c r="I45" i="1"/>
  <c r="J45" i="1"/>
  <c r="K45" i="1" s="1"/>
  <c r="I46" i="1"/>
  <c r="J46" i="1"/>
  <c r="I47" i="1"/>
  <c r="J47" i="1"/>
  <c r="K47" i="1" s="1"/>
  <c r="I48" i="1"/>
  <c r="J48" i="1"/>
  <c r="I49" i="1"/>
  <c r="J49" i="1"/>
  <c r="I50" i="1"/>
  <c r="J50" i="1"/>
  <c r="I69" i="1"/>
  <c r="J69" i="1"/>
  <c r="I70" i="1"/>
  <c r="J70" i="1"/>
  <c r="I71" i="1"/>
  <c r="J71" i="1"/>
  <c r="I72" i="1"/>
  <c r="J72" i="1"/>
  <c r="I73" i="1"/>
  <c r="K73" i="1" s="1"/>
  <c r="J73" i="1"/>
  <c r="I74" i="1"/>
  <c r="J74" i="1"/>
  <c r="K74" i="1" s="1"/>
  <c r="I75" i="1"/>
  <c r="J75" i="1"/>
  <c r="I76" i="1"/>
  <c r="J76" i="1"/>
  <c r="I77" i="1"/>
  <c r="K77" i="1" s="1"/>
  <c r="J77" i="1"/>
  <c r="I78" i="1"/>
  <c r="J78" i="1"/>
  <c r="I79" i="1"/>
  <c r="J79" i="1"/>
  <c r="I80" i="1"/>
  <c r="J80" i="1"/>
  <c r="I81" i="1"/>
  <c r="K81" i="1" s="1"/>
  <c r="J81" i="1"/>
  <c r="I82" i="1"/>
  <c r="J82" i="1"/>
  <c r="I83" i="1"/>
  <c r="J83" i="1"/>
  <c r="I84" i="1"/>
  <c r="J84" i="1"/>
  <c r="I85" i="1"/>
  <c r="J85" i="1"/>
  <c r="I86" i="1"/>
  <c r="J86" i="1"/>
  <c r="I87" i="1"/>
  <c r="K87" i="1" s="1"/>
  <c r="J87" i="1"/>
  <c r="I89" i="1"/>
  <c r="J89" i="1"/>
  <c r="K89" i="1" s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K101" i="1" s="1"/>
  <c r="I102" i="1"/>
  <c r="J102" i="1"/>
  <c r="I103" i="1"/>
  <c r="J103" i="1"/>
  <c r="I104" i="1"/>
  <c r="J104" i="1"/>
  <c r="I105" i="1"/>
  <c r="J105" i="1"/>
  <c r="K105" i="1" s="1"/>
  <c r="I106" i="1"/>
  <c r="J106" i="1"/>
  <c r="I107" i="1"/>
  <c r="J107" i="1"/>
  <c r="K47" i="8"/>
  <c r="K56" i="8"/>
  <c r="K65" i="8"/>
  <c r="K74" i="8"/>
  <c r="K66" i="8"/>
  <c r="K77" i="8"/>
  <c r="K53" i="8"/>
  <c r="K52" i="8"/>
  <c r="K70" i="8"/>
  <c r="K19" i="6"/>
  <c r="K18" i="7"/>
  <c r="K12" i="7"/>
  <c r="K89" i="2"/>
  <c r="K66" i="2"/>
  <c r="K63" i="1"/>
  <c r="K65" i="1"/>
  <c r="K55" i="1"/>
  <c r="K58" i="1"/>
  <c r="K54" i="1"/>
  <c r="K60" i="1"/>
  <c r="K73" i="4"/>
  <c r="K62" i="4"/>
  <c r="K77" i="4"/>
  <c r="K60" i="4"/>
  <c r="K56" i="4"/>
  <c r="K88" i="4"/>
  <c r="K82" i="4"/>
  <c r="K86" i="4"/>
  <c r="K83" i="4"/>
  <c r="K63" i="4"/>
  <c r="K54" i="4"/>
  <c r="K90" i="1"/>
  <c r="K19" i="1"/>
  <c r="K46" i="2"/>
  <c r="K78" i="1"/>
  <c r="K91" i="1"/>
  <c r="K38" i="1"/>
  <c r="K10" i="1"/>
  <c r="K103" i="1"/>
  <c r="K97" i="1"/>
  <c r="K72" i="1"/>
  <c r="K25" i="1"/>
  <c r="K100" i="1"/>
  <c r="K93" i="1"/>
  <c r="K85" i="1"/>
  <c r="K43" i="1"/>
  <c r="K32" i="1"/>
  <c r="K15" i="1"/>
  <c r="K11" i="1"/>
  <c r="K50" i="1"/>
  <c r="K46" i="1"/>
  <c r="K82" i="1"/>
  <c r="K99" i="1"/>
  <c r="K92" i="1"/>
  <c r="K49" i="1"/>
  <c r="K27" i="1"/>
  <c r="K22" i="1"/>
  <c r="K96" i="1"/>
  <c r="K93" i="2" l="1"/>
  <c r="K23" i="2"/>
  <c r="K22" i="2"/>
  <c r="K12" i="2"/>
  <c r="K68" i="2"/>
  <c r="K72" i="2"/>
  <c r="K71" i="2"/>
  <c r="K62" i="2"/>
  <c r="K67" i="2"/>
  <c r="K90" i="2"/>
  <c r="K56" i="2"/>
  <c r="K48" i="2"/>
  <c r="K16" i="2"/>
  <c r="K75" i="2"/>
  <c r="K47" i="2"/>
  <c r="K65" i="2"/>
  <c r="K73" i="2"/>
  <c r="K64" i="2"/>
  <c r="K15" i="2"/>
  <c r="K58" i="2"/>
  <c r="K50" i="2"/>
  <c r="K95" i="2"/>
  <c r="K17" i="2"/>
  <c r="K76" i="2"/>
  <c r="K19" i="2"/>
  <c r="K83" i="2"/>
  <c r="K61" i="2"/>
  <c r="K53" i="2"/>
  <c r="K13" i="2"/>
  <c r="K52" i="2"/>
  <c r="K59" i="2"/>
  <c r="K51" i="2"/>
  <c r="K92" i="2"/>
  <c r="K60" i="2"/>
  <c r="K82" i="2"/>
  <c r="K27" i="2"/>
  <c r="K20" i="2"/>
  <c r="K86" i="2"/>
  <c r="K10" i="2"/>
  <c r="K18" i="2"/>
  <c r="K11" i="2"/>
  <c r="K87" i="2"/>
  <c r="K69" i="2"/>
  <c r="K63" i="2"/>
  <c r="K25" i="2"/>
  <c r="K24" i="2"/>
  <c r="K94" i="2"/>
  <c r="K55" i="2"/>
  <c r="K88" i="2"/>
  <c r="K85" i="2"/>
  <c r="K81" i="2"/>
  <c r="K33" i="4"/>
  <c r="G35" i="4"/>
  <c r="K34" i="4"/>
  <c r="G36" i="4" l="1"/>
  <c r="K35" i="4"/>
  <c r="K36" i="4" l="1"/>
  <c r="G37" i="4"/>
  <c r="G38" i="4" l="1"/>
  <c r="K37" i="4"/>
  <c r="G39" i="4" l="1"/>
  <c r="K38" i="4"/>
  <c r="G40" i="4" l="1"/>
  <c r="K39" i="4"/>
  <c r="G41" i="4" l="1"/>
  <c r="K40" i="4"/>
  <c r="K41" i="4" l="1"/>
  <c r="G42" i="4"/>
  <c r="G43" i="4" l="1"/>
  <c r="K42" i="4"/>
  <c r="G44" i="4" l="1"/>
  <c r="K44" i="4" s="1"/>
  <c r="K43" i="4"/>
</calcChain>
</file>

<file path=xl/sharedStrings.xml><?xml version="1.0" encoding="utf-8"?>
<sst xmlns="http://schemas.openxmlformats.org/spreadsheetml/2006/main" count="550" uniqueCount="277">
  <si>
    <t>Общестроительная изоляция</t>
  </si>
  <si>
    <t>Наименование</t>
  </si>
  <si>
    <t>Применение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</si>
  <si>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</si>
  <si>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</si>
  <si>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</si>
  <si>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</si>
  <si>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</si>
  <si>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</si>
  <si>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</si>
  <si>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</si>
  <si>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</si>
  <si>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</si>
  <si>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</si>
  <si>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</si>
  <si>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</si>
  <si>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</si>
  <si>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РУФ БАТТС</t>
  </si>
  <si>
    <t>РУФ БАТТС В</t>
  </si>
  <si>
    <t>РУФ БАТТС Н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</si>
  <si>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</si>
  <si>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</si>
  <si>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</si>
  <si>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РУФ БАТТС C</t>
  </si>
  <si>
    <t>Изоляция внешних стен</t>
  </si>
  <si>
    <t>ВЕНТИ БАТТС Д</t>
  </si>
  <si>
    <t>РУФ БАТТС ЭКСТРА</t>
  </si>
  <si>
    <t>ФАСАД БАТТС Д</t>
  </si>
  <si>
    <t>РУФ БАТТС ОПТИМА</t>
  </si>
  <si>
    <t>2. Счет является действительным к оплате в течение 3-х банковских дней.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</si>
  <si>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</si>
  <si>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4. Размеры на плиты СЭНДВИЧ БАТТС уточните у торгового представителя</t>
  </si>
  <si>
    <t>5. Цены указаны для стандартной упаковки плит</t>
  </si>
  <si>
    <t>1. Цены даны в рублях с учетом НДС.</t>
  </si>
  <si>
    <t>1. Цены даны в рублях у учетом НДС.</t>
  </si>
  <si>
    <t>ФАСАД БАТТС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</si>
  <si>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</si>
  <si>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</si>
  <si>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</si>
  <si>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</si>
  <si>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Кровельная теплоизоляция под цементно-песчаную стяжку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</si>
  <si>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</si>
  <si>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</si>
  <si>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</si>
  <si>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</si>
  <si>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</si>
  <si>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</si>
  <si>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</si>
  <si>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</si>
  <si>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</si>
  <si>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РУФ БАТТС Н Комби</t>
  </si>
  <si>
    <t>ФАСАД ЛАМЕЛЛА</t>
  </si>
  <si>
    <t>РУФ БАТТС Н ЛАМЕЛЛА</t>
  </si>
  <si>
    <t>Кровельная теплоизоляция для клеевого крепления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</si>
  <si>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</si>
  <si>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</si>
  <si>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</si>
  <si>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t xml:space="preserve">Диапазон толщин: 50-200 мм с шагом 10 мм.                                                                                   </t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</si>
  <si>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</si>
  <si>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</si>
  <si>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</si>
  <si>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</si>
  <si>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</si>
  <si>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t>Диапазон толщин: 50-200 мм с шагом 10 мм.</t>
  </si>
  <si>
    <t>Диапазон толщин: 60-200 мм с шагом 10 мм.</t>
  </si>
  <si>
    <t xml:space="preserve">Возможно производство продукции по параметрам:  1000x600, 1200x500, 1200x600.   </t>
  </si>
  <si>
    <t>Возможно производство продукции по параметрам:  1200x1000 мм.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</si>
  <si>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</si>
  <si>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Диапазон толщин: 50-180 мм с шагом 10 мм.</t>
  </si>
  <si>
    <t xml:space="preserve">Ненагружаемые конструкции.
</t>
  </si>
  <si>
    <t xml:space="preserve">Возможно производство продукции по параметрам:  1200x600, 1200x1000, 1200х1200, 2000x1200, 2000x600, 2000x1200, 2400x600,  2400x1200. </t>
  </si>
  <si>
    <t xml:space="preserve">Возможно производство продукции по параметрам:  1200x600, 1200x1000, 1200х1200, 2000x1200, 2000x600, 2000x1200, 2400x600, 2400x1200.         </t>
  </si>
  <si>
    <t xml:space="preserve">Возможно производство продукции по параметрам:  1200x600, 1200x1000, 1200х1200, 2000x1200, 2000x600, 2000x1200;  2400x600, 2400x1200.         </t>
  </si>
  <si>
    <t xml:space="preserve">Возможно производство продукции по параметрам:  1200x600, 1200x1000, 1200х1200, 2000x1200, 2000x600, 2000x1200, 2400x600, 2400x1200.       </t>
  </si>
  <si>
    <t>Возможно производство продукции по параметрам:  1200x1000, 1200х1200 мм.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</si>
  <si>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</si>
  <si>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</si>
  <si>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</si>
  <si>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t xml:space="preserve">Возможно производство продукции по параметрам:  1200x600, 1200x1000, 1200х1200, 2000x1200, 2000x600, 2000x1200, 2400x600, 2400x1200.  </t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</si>
  <si>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</si>
  <si>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</si>
  <si>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t xml:space="preserve">Кровельная теплоизоляция </t>
  </si>
  <si>
    <t>Верхний слой в кровельной теплоизоляции</t>
  </si>
  <si>
    <t>Нижний слой в кровельной теплоизоляции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</si>
  <si>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  <r>
      <rPr>
        <b/>
        <sz val="10"/>
        <rFont val="Times New Roman"/>
        <family val="1"/>
      </rPr>
      <t/>
    </r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</si>
  <si>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</si>
  <si>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</si>
  <si>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</si>
  <si>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</si>
  <si>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</si>
  <si>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Возможно производство продукции по параметрам 1200x500, 1200X600.</t>
  </si>
  <si>
    <t>Для толщин 210-250 мм возможно производство по парметрам 1200x500.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</si>
  <si>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</si>
  <si>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</si>
  <si>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Возможно производство продукции по параметрам 1200x1000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</si>
  <si>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</si>
  <si>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</si>
  <si>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</si>
  <si>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</si>
  <si>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</si>
  <si>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</si>
  <si>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</si>
  <si>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</si>
  <si>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</si>
  <si>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</si>
  <si>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</si>
  <si>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</si>
  <si>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</si>
  <si>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полиамидаа.</t>
  </si>
  <si>
    <t xml:space="preserve">ПРАЙС-ЛИСТ НА ТЕПЛОИЗОЛЯЦИОННУЮ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</si>
  <si>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</si>
  <si>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</si>
  <si>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</si>
  <si>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</si>
  <si>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</si>
  <si>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</si>
  <si>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4. * Действует акция</t>
  </si>
  <si>
    <t>БЕТОН ЭЛЕМЕНТ БАТТС</t>
  </si>
  <si>
    <t>Termoclip - Стена 5</t>
  </si>
  <si>
    <t>Забивной тарельчатый полимерный анкер без распорного элемента.                                                                 Тарельчатый анкер изготовлен из сополимера пропилена и этилена.</t>
  </si>
  <si>
    <t>Теплоизоляция плоской кровли, применение в клеевых системах, применение при реконструкции битумных кровель</t>
  </si>
  <si>
    <t>Диапазон толщин: 60-130 мм с шагом 10 мм.</t>
  </si>
  <si>
    <t>Бондрок</t>
  </si>
  <si>
    <t>Возможно производство продукции по параметрам:  1200x1000, 2000x600, 2000x1200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</si>
  <si>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</si>
  <si>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</si>
  <si>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</si>
  <si>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</si>
  <si>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</si>
  <si>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</si>
  <si>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</si>
  <si>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</si>
  <si>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</si>
  <si>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</si>
  <si>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</si>
  <si>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t>ROCKmembrane F (Фатрафол 810) 1,2мм ш=2,05 м д=20м</t>
  </si>
  <si>
    <t>1,10</t>
  </si>
  <si>
    <t>ROCKmembrane F (Фатрафол 810) 1,5мм ш=2,05 д=16м</t>
  </si>
  <si>
    <t>ROCKmembrane 807 (для клеевого крепления) 1,9мм (1,5мм ПВХ) ш=2,05, д-16м</t>
  </si>
  <si>
    <t>Гидроизоляционная ПВХ мембрана ROCKmembrane 35276, стандартного оттенка - серый*, производство RENOLIT</t>
  </si>
  <si>
    <t>ROCKmembrane 35276 1,2мм ш=2,1м; д=20м</t>
  </si>
  <si>
    <t>ROCKmembrane 35276 1,5мм ш=2,1м; д=15м</t>
  </si>
  <si>
    <t>Пароизоляционная пленка</t>
  </si>
  <si>
    <t>ROCKbarrier</t>
  </si>
  <si>
    <t>Sika-Trocal пленка пароиз. DS-PE (остаток на складе)</t>
  </si>
  <si>
    <t>Кровельный тарельчатый элемент ROCKclip</t>
  </si>
  <si>
    <t xml:space="preserve">ROCKclip - 20 </t>
  </si>
  <si>
    <t>ROCKclip - 50</t>
  </si>
  <si>
    <t>ROCKclip - 60</t>
  </si>
  <si>
    <t>ROCKclip - 80</t>
  </si>
  <si>
    <t>ROCKclip - 100</t>
  </si>
  <si>
    <t>ROCKclip - 120</t>
  </si>
  <si>
    <t>ROCKclip - 130</t>
  </si>
  <si>
    <t>ROCKclip - 140</t>
  </si>
  <si>
    <t>ROCKclip - 150</t>
  </si>
  <si>
    <t>ROCKclip - 170</t>
  </si>
  <si>
    <t>ROCKclip - 180</t>
  </si>
  <si>
    <t>ROCKclip - 200</t>
  </si>
  <si>
    <t>ROCKclip - 220</t>
  </si>
  <si>
    <t>ROCKclip - 240</t>
  </si>
  <si>
    <t>Кровельный тарельчатый элемент ROCKclip Big</t>
  </si>
  <si>
    <t>ROCKclip - 20 big</t>
  </si>
  <si>
    <t>ROCKclip - 50 big</t>
  </si>
  <si>
    <t>ROCKclip - 80 big</t>
  </si>
  <si>
    <t>ROCKclip - 100 big</t>
  </si>
  <si>
    <t>ROCKclip - 120 big</t>
  </si>
  <si>
    <t>ROCKclip - 140 big</t>
  </si>
  <si>
    <t>ROCKclip - 150 big</t>
  </si>
  <si>
    <t>ROCKclip - 180 big</t>
  </si>
  <si>
    <t>Самосверлящий самонарезающий винт ROCKclip для стального профнастила толщиной 0,75-2,5мм</t>
  </si>
  <si>
    <t>ROCKclip винт самонарезающий 4,8/60</t>
  </si>
  <si>
    <t>500/ 2500</t>
  </si>
  <si>
    <t>ROCKclip винт самонарезающий 4,8/70</t>
  </si>
  <si>
    <t>500/ 2000</t>
  </si>
  <si>
    <t>ROCKclip винт самонарезающий 4,8/80</t>
  </si>
  <si>
    <t>ROCKclip винт самонарезающий 4,8/100</t>
  </si>
  <si>
    <t>ROCKclip винт самонарезающий 4,8/120</t>
  </si>
  <si>
    <t>350/ 1400</t>
  </si>
  <si>
    <t>ROCKclip винт самонарезающий 4,8/160</t>
  </si>
  <si>
    <t>ROCKclip винт самонарезающий 4,8/200</t>
  </si>
  <si>
    <t>Cамонарезающий винт ROCKclip для бетонного основания (в анкерную гильзу)</t>
  </si>
  <si>
    <t>ROCKclip винт бетон 4,8/50</t>
  </si>
  <si>
    <t>ROCKclip винт бетон 4,8/70</t>
  </si>
  <si>
    <t>ROCKclip винт бетон 4,8/80</t>
  </si>
  <si>
    <t>ROCKclip винт бетон 4,8/100</t>
  </si>
  <si>
    <t>ROCKclip винт бетон 4,8/120</t>
  </si>
  <si>
    <t>ROCKclip винт бетон 4,8/160</t>
  </si>
  <si>
    <t>Забивной анкер</t>
  </si>
  <si>
    <t>ROCKclip - забивной анкер CN 5,0 x 65</t>
  </si>
  <si>
    <t>500/ 1000</t>
  </si>
  <si>
    <t>ROCKclip - забивной анкер CN 5,0 x 75</t>
  </si>
  <si>
    <t>ROCKclip - забивной анкер CN 5,0 x 85</t>
  </si>
  <si>
    <t>Полиамидная анкерная гильза ROCKclip concrete для бетонного основания</t>
  </si>
  <si>
    <t>ROCKclip concrete 8х45</t>
  </si>
  <si>
    <t>ROCKclip concrete 8х60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</si>
  <si>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</si>
  <si>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</si>
  <si>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</si>
  <si>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</si>
  <si>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</si>
  <si>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</si>
  <si>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ROCKclip - самосверлящий самонарезающий винт EDS-B 5,5x25</t>
  </si>
  <si>
    <t>ROCKclip - самосверлящий самонарезающий винт EDS-B 5,5x35</t>
  </si>
  <si>
    <t>1000/ 2500</t>
  </si>
  <si>
    <t>ROCKclip - самосверлящий самонарезающий винт EDS-B 5,5x45</t>
  </si>
  <si>
    <t>ROCKclip-кровля СТЭ 2/СV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</si>
  <si>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</si>
  <si>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</si>
  <si>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</si>
  <si>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</si>
  <si>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</si>
  <si>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</si>
  <si>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</si>
  <si>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</si>
  <si>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</si>
  <si>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Внутренний угол арт.10</t>
  </si>
  <si>
    <t>Внешний угол арт.11</t>
  </si>
  <si>
    <t>Жесть с нанесенным ПВХ 2000х1000</t>
  </si>
  <si>
    <t>Гомогенная мембрана для деталей 35170</t>
  </si>
  <si>
    <t>Уголок внутренний</t>
  </si>
  <si>
    <t>Уголок внешний</t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</si>
  <si>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</si>
  <si>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</si>
  <si>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</si>
  <si>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 xml:space="preserve">6480  </t>
  </si>
  <si>
    <t>Металлический ПВХ лист 81170</t>
  </si>
  <si>
    <t>Дорожка для кровли 1,2мм  ш=1,05м, д=25м</t>
  </si>
  <si>
    <t>Тележка LIFT-n-ROLLER</t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</si>
  <si>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</si>
  <si>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</si>
  <si>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</si>
  <si>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Диапазон толщин: 50-70 шаг 10;                        75; 80-200 шаг 10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</si>
  <si>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</si>
  <si>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</si>
  <si>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</si>
  <si>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</si>
  <si>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</si>
  <si>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</si>
  <si>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</si>
  <si>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</si>
  <si>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</si>
  <si>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</si>
  <si>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ROCKmembrane 814 (Мембрана для дорожек) 2,5мм  ш=1м, д=12м</t>
  </si>
  <si>
    <t>РОКФАСАД</t>
  </si>
  <si>
    <t>Диапазон толщин: 50 и 100 мм.</t>
  </si>
  <si>
    <t>Параметры продукции:  1000x600</t>
  </si>
  <si>
    <t>Теплоизоляция для штукатурных фасадов в малоэтажном строительстве</t>
  </si>
  <si>
    <t xml:space="preserve">Гидроизоляционная ПВХ мембрана ROCKmembrane F, стандартного оттенка - серый*, производство FATRA </t>
  </si>
  <si>
    <t>Стальной тарельчатый элемент ROCKclip-кровля</t>
  </si>
  <si>
    <t>ROCKclip-кровля СТЭ 1/С</t>
  </si>
  <si>
    <t>Аксессуары для ROCKmembrane F</t>
  </si>
  <si>
    <t>ROCKmembrane FG (Фатрафол 804) 1,5мм ш=1,3м д=20м гомогенная мембрана</t>
  </si>
  <si>
    <t>ROCKmembrane 814 (Мембрана для дорожек) 1,5мм  ш=1м, д=20м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</si>
  <si>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</si>
  <si>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</si>
  <si>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</si>
  <si>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</si>
  <si>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</si>
  <si>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</si>
  <si>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Возможно производство продукции по параметрам: 1200x500, 1200x600.   </t>
  </si>
  <si>
    <t>Диапазон толщин: 50-250 мм с шагом 10 мм.</t>
  </si>
  <si>
    <t>ООО "Анфас" +7 812 612-28-78, www.anfas.spb.ru</t>
  </si>
  <si>
    <t>ООО "Анфас</t>
  </si>
  <si>
    <t>тел. +7 812 612-28-78</t>
  </si>
  <si>
    <t>www.anfas.spb.ru</t>
  </si>
  <si>
    <r>
      <t>Цена</t>
    </r>
    <r>
      <rPr>
        <b/>
        <vertAlign val="superscript"/>
        <sz val="11"/>
        <rFont val="Calibri"/>
        <family val="2"/>
        <charset val="204"/>
        <scheme val="minor"/>
      </rPr>
      <t>1</t>
    </r>
    <r>
      <rPr>
        <b/>
        <sz val="11"/>
        <rFont val="Calibri"/>
        <family val="2"/>
        <charset val="204"/>
        <scheme val="minor"/>
      </rPr>
      <t xml:space="preserve"> </t>
    </r>
  </si>
  <si>
    <r>
      <t>м</t>
    </r>
    <r>
      <rPr>
        <b/>
        <vertAlign val="superscript"/>
        <sz val="8"/>
        <rFont val="Calibri"/>
        <family val="2"/>
        <charset val="204"/>
        <scheme val="minor"/>
      </rPr>
      <t>2</t>
    </r>
  </si>
  <si>
    <r>
      <t>м</t>
    </r>
    <r>
      <rPr>
        <b/>
        <vertAlign val="superscript"/>
        <sz val="8"/>
        <rFont val="Calibri"/>
        <family val="2"/>
        <charset val="204"/>
        <scheme val="minor"/>
      </rPr>
      <t>3</t>
    </r>
  </si>
  <si>
    <r>
      <t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Диапазон толщин: 60-200 мм с шагом 10 мм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  </t>
    </r>
  </si>
  <si>
    <t>ООО "Анфас"</t>
  </si>
  <si>
    <t>тел. +7 (812) 612-28-78</t>
  </si>
  <si>
    <r>
      <t>м</t>
    </r>
    <r>
      <rPr>
        <b/>
        <vertAlign val="superscript"/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2</t>
    </r>
  </si>
  <si>
    <r>
      <t>м</t>
    </r>
    <r>
      <rPr>
        <b/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2</t>
    </r>
  </si>
  <si>
    <r>
      <t>м</t>
    </r>
    <r>
      <rPr>
        <b/>
        <vertAlign val="superscript"/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2</t>
    </r>
    <r>
      <rPr>
        <b/>
        <sz val="10"/>
        <rFont val="NTTimes/Cyrillic"/>
      </rPr>
      <t/>
    </r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</si>
  <si>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Calibri"/>
        <family val="2"/>
        <charset val="204"/>
        <scheme val="minor"/>
      </rPr>
      <t xml:space="preserve">                      </t>
    </r>
    <r>
      <rPr>
        <sz val="10"/>
        <rFont val="Calibri"/>
        <family val="2"/>
        <charset val="204"/>
        <scheme val="minor"/>
      </rPr>
      <t xml:space="preserve">                                                                          </t>
    </r>
  </si>
  <si>
    <r>
      <t xml:space="preserve">Диапазон толщин: 50-200 мм с шагом 10 мм.   </t>
    </r>
    <r>
      <rPr>
        <b/>
        <sz val="10"/>
        <rFont val="Calibri"/>
        <family val="2"/>
        <charset val="204"/>
        <scheme val="minor"/>
      </rPr>
      <t xml:space="preserve">                                                   </t>
    </r>
  </si>
  <si>
    <r>
      <t>ЛАЙТ БАТТС СКАНДИК</t>
    </r>
    <r>
      <rPr>
        <b/>
        <sz val="10"/>
        <color indexed="10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</si>
</sst>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00"/>
    <numFmt numFmtId="167" formatCode="#,##0.00_р_."/>
    <numFmt numFmtId="168" formatCode="_-* #,##0\ _р_._-;\-* #,##0\ _р_._-;_-* &quot;-&quot;\ _р_._-;_-@_-"/>
    <numFmt numFmtId="169" formatCode="_-* #,##0.00\ _р_._-;\-* #,##0.00\ _р_._-;_-* &quot;-&quot;??\ _р_._-;_-@_-"/>
    <numFmt numFmtId="170" formatCode="_(&quot;$&quot;* #,##0.00_);_(&quot;$&quot;* \(#,##0.00\);_(&quot;$&quot;* &quot;-&quot;??_);_(@_)"/>
  </numFmts>
  <fonts count="4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NTTimes/Cyrillic"/>
    </font>
    <font>
      <sz val="12"/>
      <name val="Arial Cyr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9"/>
      <name val="Times New Roman Cyr"/>
      <family val="1"/>
      <charset val="204"/>
    </font>
    <font>
      <b/>
      <sz val="10"/>
      <name val="NTTimes/Cyrillic"/>
    </font>
    <font>
      <sz val="10"/>
      <color indexed="10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62"/>
      <name val="Bookman Old Style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vertAlign val="superscript"/>
      <sz val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33"/>
      </left>
      <right style="thick">
        <color indexed="33"/>
      </right>
      <top/>
      <bottom/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24" fillId="2" borderId="1" applyNumberFormat="0" applyProtection="0">
      <alignment horizontal="left" vertical="center" indent="1"/>
    </xf>
    <xf numFmtId="170" fontId="15" fillId="0" borderId="0" applyFont="0" applyFill="0" applyBorder="0" applyAlignment="0" applyProtection="0"/>
    <xf numFmtId="0" fontId="8" fillId="0" borderId="0"/>
    <xf numFmtId="0" fontId="20" fillId="0" borderId="0"/>
    <xf numFmtId="0" fontId="27" fillId="0" borderId="0"/>
    <xf numFmtId="0" fontId="20" fillId="0" borderId="0"/>
    <xf numFmtId="0" fontId="15" fillId="0" borderId="0"/>
    <xf numFmtId="49" fontId="16" fillId="0" borderId="0"/>
    <xf numFmtId="0" fontId="8" fillId="0" borderId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1">
    <xf numFmtId="0" fontId="0" fillId="0" borderId="0" xfId="0"/>
    <xf numFmtId="2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4" fontId="5" fillId="3" borderId="4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left"/>
    </xf>
    <xf numFmtId="4" fontId="2" fillId="3" borderId="0" xfId="0" applyNumberFormat="1" applyFont="1" applyFill="1" applyAlignment="1"/>
    <xf numFmtId="2" fontId="2" fillId="3" borderId="0" xfId="0" applyNumberFormat="1" applyFont="1" applyFill="1"/>
    <xf numFmtId="0" fontId="2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10" fillId="3" borderId="0" xfId="0" applyFont="1" applyFill="1"/>
    <xf numFmtId="0" fontId="2" fillId="3" borderId="0" xfId="0" applyFont="1" applyFill="1" applyBorder="1"/>
    <xf numFmtId="4" fontId="5" fillId="3" borderId="5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4" fontId="5" fillId="3" borderId="20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4" fontId="5" fillId="3" borderId="4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" fontId="5" fillId="3" borderId="0" xfId="0" applyNumberFormat="1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2" fontId="3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horizontal="center"/>
    </xf>
    <xf numFmtId="4" fontId="0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/>
    </xf>
    <xf numFmtId="4" fontId="5" fillId="3" borderId="20" xfId="0" applyNumberFormat="1" applyFont="1" applyFill="1" applyBorder="1" applyAlignment="1">
      <alignment horizontal="center"/>
    </xf>
    <xf numFmtId="4" fontId="13" fillId="3" borderId="0" xfId="0" applyNumberFormat="1" applyFont="1" applyFill="1" applyAlignment="1">
      <alignment horizontal="left"/>
    </xf>
    <xf numFmtId="4" fontId="14" fillId="3" borderId="0" xfId="0" applyNumberFormat="1" applyFont="1" applyFill="1" applyAlignment="1">
      <alignment horizontal="left"/>
    </xf>
    <xf numFmtId="4" fontId="2" fillId="3" borderId="0" xfId="0" applyNumberFormat="1" applyFont="1" applyFill="1" applyAlignment="1">
      <alignment horizontal="left" vertical="top"/>
    </xf>
    <xf numFmtId="2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4" fontId="14" fillId="3" borderId="0" xfId="0" applyNumberFormat="1" applyFont="1" applyFill="1" applyAlignment="1"/>
    <xf numFmtId="4" fontId="3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 vertical="top"/>
    </xf>
    <xf numFmtId="165" fontId="2" fillId="3" borderId="0" xfId="0" applyNumberFormat="1" applyFont="1" applyFill="1"/>
    <xf numFmtId="4" fontId="2" fillId="3" borderId="0" xfId="0" applyNumberFormat="1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/>
    </xf>
    <xf numFmtId="9" fontId="17" fillId="4" borderId="0" xfId="3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>
      <alignment horizontal="center" vertical="center" wrapText="1"/>
    </xf>
    <xf numFmtId="9" fontId="17" fillId="3" borderId="0" xfId="3" applyNumberFormat="1" applyFont="1" applyFill="1" applyBorder="1" applyAlignment="1" applyProtection="1">
      <alignment horizontal="center" vertical="center"/>
      <protection locked="0"/>
    </xf>
    <xf numFmtId="9" fontId="17" fillId="3" borderId="55" xfId="3" applyNumberFormat="1" applyFont="1" applyFill="1" applyBorder="1" applyAlignment="1" applyProtection="1">
      <alignment horizontal="center" vertical="center"/>
      <protection locked="0"/>
    </xf>
    <xf numFmtId="4" fontId="18" fillId="3" borderId="0" xfId="0" applyNumberFormat="1" applyFont="1" applyFill="1"/>
    <xf numFmtId="2" fontId="18" fillId="3" borderId="0" xfId="0" applyNumberFormat="1" applyFont="1" applyFill="1"/>
    <xf numFmtId="0" fontId="18" fillId="3" borderId="0" xfId="0" applyFont="1" applyFill="1"/>
    <xf numFmtId="4" fontId="5" fillId="5" borderId="3" xfId="0" applyNumberFormat="1" applyFont="1" applyFill="1" applyBorder="1" applyAlignment="1">
      <alignment horizontal="center"/>
    </xf>
    <xf numFmtId="4" fontId="5" fillId="5" borderId="10" xfId="0" applyNumberFormat="1" applyFont="1" applyFill="1" applyBorder="1" applyAlignment="1">
      <alignment horizontal="center"/>
    </xf>
    <xf numFmtId="10" fontId="2" fillId="3" borderId="0" xfId="0" applyNumberFormat="1" applyFont="1" applyFill="1"/>
    <xf numFmtId="164" fontId="2" fillId="3" borderId="0" xfId="0" applyNumberFormat="1" applyFont="1" applyFill="1"/>
    <xf numFmtId="2" fontId="19" fillId="3" borderId="0" xfId="0" applyNumberFormat="1" applyFont="1" applyFill="1" applyAlignment="1">
      <alignment wrapText="1"/>
    </xf>
    <xf numFmtId="4" fontId="5" fillId="3" borderId="46" xfId="0" applyNumberFormat="1" applyFont="1" applyFill="1" applyBorder="1" applyAlignment="1">
      <alignment horizontal="center" vertical="center"/>
    </xf>
    <xf numFmtId="0" fontId="9" fillId="3" borderId="0" xfId="13" applyFont="1" applyFill="1" applyBorder="1" applyAlignment="1">
      <alignment horizontal="center" vertical="top"/>
    </xf>
    <xf numFmtId="0" fontId="9" fillId="3" borderId="0" xfId="13" applyFont="1" applyFill="1" applyBorder="1" applyAlignment="1">
      <alignment vertical="top"/>
    </xf>
    <xf numFmtId="0" fontId="9" fillId="3" borderId="0" xfId="12" applyNumberFormat="1" applyFont="1" applyFill="1" applyBorder="1" applyAlignment="1" applyProtection="1">
      <alignment vertical="top"/>
    </xf>
    <xf numFmtId="164" fontId="3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20" fillId="3" borderId="0" xfId="10" applyFill="1"/>
    <xf numFmtId="0" fontId="9" fillId="3" borderId="0" xfId="10" applyFont="1" applyFill="1" applyBorder="1" applyAlignment="1">
      <alignment vertical="top"/>
    </xf>
    <xf numFmtId="167" fontId="2" fillId="3" borderId="0" xfId="10" applyNumberFormat="1" applyFont="1" applyFill="1" applyBorder="1" applyAlignment="1">
      <alignment horizontal="center" vertical="top"/>
    </xf>
    <xf numFmtId="2" fontId="9" fillId="3" borderId="0" xfId="10" applyNumberFormat="1" applyFont="1" applyFill="1" applyBorder="1" applyAlignment="1">
      <alignment horizontal="center" vertical="top"/>
    </xf>
    <xf numFmtId="1" fontId="9" fillId="3" borderId="0" xfId="10" applyNumberFormat="1" applyFont="1" applyFill="1" applyBorder="1" applyAlignment="1">
      <alignment horizontal="center" vertical="top"/>
    </xf>
    <xf numFmtId="167" fontId="2" fillId="3" borderId="0" xfId="10" applyNumberFormat="1" applyFont="1" applyFill="1" applyBorder="1" applyAlignment="1">
      <alignment horizontal="center" vertical="top"/>
    </xf>
    <xf numFmtId="167" fontId="2" fillId="3" borderId="61" xfId="10" applyNumberFormat="1" applyFont="1" applyFill="1" applyBorder="1" applyAlignment="1">
      <alignment horizontal="center" vertical="top"/>
    </xf>
    <xf numFmtId="2" fontId="9" fillId="3" borderId="16" xfId="10" applyNumberFormat="1" applyFont="1" applyFill="1" applyBorder="1" applyAlignment="1">
      <alignment horizontal="center" vertical="top"/>
    </xf>
    <xf numFmtId="4" fontId="5" fillId="5" borderId="5" xfId="0" applyNumberFormat="1" applyFont="1" applyFill="1" applyBorder="1" applyAlignment="1">
      <alignment horizontal="center" vertical="center"/>
    </xf>
    <xf numFmtId="4" fontId="0" fillId="3" borderId="50" xfId="0" applyNumberForma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2" fontId="22" fillId="3" borderId="0" xfId="0" applyNumberFormat="1" applyFont="1" applyFill="1"/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4" fontId="5" fillId="3" borderId="9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/>
    <xf numFmtId="0" fontId="32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4" fillId="4" borderId="0" xfId="3" applyFont="1" applyFill="1" applyBorder="1" applyAlignment="1">
      <alignment horizontal="center" vertical="center"/>
    </xf>
    <xf numFmtId="9" fontId="34" fillId="4" borderId="55" xfId="3" applyNumberFormat="1" applyFont="1" applyFill="1" applyBorder="1" applyAlignment="1" applyProtection="1">
      <alignment horizontal="center" vertical="center"/>
      <protection locked="0"/>
    </xf>
    <xf numFmtId="4" fontId="30" fillId="3" borderId="0" xfId="0" applyNumberFormat="1" applyFont="1" applyFill="1"/>
    <xf numFmtId="0" fontId="30" fillId="3" borderId="0" xfId="0" applyFont="1" applyFill="1" applyBorder="1"/>
    <xf numFmtId="0" fontId="35" fillId="3" borderId="0" xfId="0" applyFont="1" applyFill="1"/>
    <xf numFmtId="4" fontId="30" fillId="3" borderId="0" xfId="0" applyNumberFormat="1" applyFont="1" applyFill="1" applyBorder="1" applyAlignment="1">
      <alignment horizontal="center" vertical="center" wrapText="1"/>
    </xf>
    <xf numFmtId="4" fontId="31" fillId="3" borderId="0" xfId="0" applyNumberFormat="1" applyFont="1" applyFill="1" applyAlignment="1">
      <alignment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wrapText="1"/>
    </xf>
    <xf numFmtId="0" fontId="31" fillId="3" borderId="0" xfId="0" applyFont="1" applyFill="1" applyAlignment="1">
      <alignment wrapText="1"/>
    </xf>
    <xf numFmtId="0" fontId="37" fillId="3" borderId="0" xfId="0" applyFont="1" applyFill="1" applyAlignment="1">
      <alignment wrapText="1"/>
    </xf>
    <xf numFmtId="0" fontId="30" fillId="3" borderId="42" xfId="0" applyFont="1" applyFill="1" applyBorder="1" applyAlignment="1">
      <alignment horizontal="center" vertical="center" wrapText="1"/>
    </xf>
    <xf numFmtId="0" fontId="30" fillId="3" borderId="43" xfId="0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4" fontId="33" fillId="3" borderId="45" xfId="0" applyNumberFormat="1" applyFont="1" applyFill="1" applyBorder="1" applyAlignment="1">
      <alignment horizontal="center" vertical="center" wrapText="1"/>
    </xf>
    <xf numFmtId="4" fontId="33" fillId="3" borderId="46" xfId="0" applyNumberFormat="1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164" fontId="30" fillId="3" borderId="5" xfId="0" applyNumberFormat="1" applyFont="1" applyFill="1" applyBorder="1" applyAlignment="1">
      <alignment horizontal="center" vertical="center"/>
    </xf>
    <xf numFmtId="4" fontId="33" fillId="3" borderId="22" xfId="0" applyNumberFormat="1" applyFont="1" applyFill="1" applyBorder="1" applyAlignment="1">
      <alignment horizontal="center" vertical="center"/>
    </xf>
    <xf numFmtId="4" fontId="33" fillId="3" borderId="5" xfId="0" applyNumberFormat="1" applyFont="1" applyFill="1" applyBorder="1" applyAlignment="1">
      <alignment horizontal="center" vertical="center"/>
    </xf>
    <xf numFmtId="0" fontId="39" fillId="0" borderId="0" xfId="0" applyFont="1"/>
    <xf numFmtId="0" fontId="30" fillId="3" borderId="2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4" fontId="30" fillId="3" borderId="3" xfId="0" applyNumberFormat="1" applyFont="1" applyFill="1" applyBorder="1" applyAlignment="1">
      <alignment horizontal="center" vertical="center"/>
    </xf>
    <xf numFmtId="4" fontId="33" fillId="3" borderId="21" xfId="0" applyNumberFormat="1" applyFont="1" applyFill="1" applyBorder="1" applyAlignment="1">
      <alignment horizontal="center" vertical="center"/>
    </xf>
    <xf numFmtId="4" fontId="33" fillId="3" borderId="3" xfId="0" applyNumberFormat="1" applyFont="1" applyFill="1" applyBorder="1" applyAlignment="1">
      <alignment horizontal="center" vertical="center"/>
    </xf>
    <xf numFmtId="2" fontId="30" fillId="3" borderId="0" xfId="0" applyNumberFormat="1" applyFont="1" applyFill="1" applyBorder="1"/>
    <xf numFmtId="0" fontId="30" fillId="3" borderId="9" xfId="0" applyFont="1" applyFill="1" applyBorder="1" applyAlignment="1">
      <alignment vertical="top" wrapText="1"/>
    </xf>
    <xf numFmtId="0" fontId="30" fillId="3" borderId="51" xfId="0" applyFont="1" applyFill="1" applyBorder="1"/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164" fontId="30" fillId="3" borderId="10" xfId="0" applyNumberFormat="1" applyFont="1" applyFill="1" applyBorder="1" applyAlignment="1">
      <alignment horizontal="center" vertical="center"/>
    </xf>
    <xf numFmtId="4" fontId="33" fillId="3" borderId="17" xfId="0" applyNumberFormat="1" applyFont="1" applyFill="1" applyBorder="1" applyAlignment="1">
      <alignment horizontal="center" vertical="center"/>
    </xf>
    <xf numFmtId="4" fontId="33" fillId="3" borderId="10" xfId="0" applyNumberFormat="1" applyFont="1" applyFill="1" applyBorder="1" applyAlignment="1">
      <alignment horizontal="center" vertical="center"/>
    </xf>
    <xf numFmtId="164" fontId="30" fillId="3" borderId="28" xfId="0" applyNumberFormat="1" applyFont="1" applyFill="1" applyBorder="1" applyAlignment="1">
      <alignment horizontal="center" vertical="center"/>
    </xf>
    <xf numFmtId="0" fontId="30" fillId="3" borderId="9" xfId="0" applyFont="1" applyFill="1" applyBorder="1"/>
    <xf numFmtId="166" fontId="30" fillId="3" borderId="0" xfId="0" applyNumberFormat="1" applyFont="1" applyFill="1"/>
    <xf numFmtId="0" fontId="30" fillId="3" borderId="10" xfId="0" applyFont="1" applyFill="1" applyBorder="1"/>
    <xf numFmtId="0" fontId="30" fillId="3" borderId="23" xfId="0" applyFont="1" applyFill="1" applyBorder="1" applyAlignment="1">
      <alignment vertical="top" wrapText="1"/>
    </xf>
    <xf numFmtId="0" fontId="30" fillId="3" borderId="18" xfId="0" quotePrefix="1" applyFont="1" applyFill="1" applyBorder="1" applyAlignment="1">
      <alignment horizontal="center" vertical="center"/>
    </xf>
    <xf numFmtId="4" fontId="33" fillId="3" borderId="9" xfId="0" applyNumberFormat="1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35" xfId="0" quotePrefix="1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164" fontId="30" fillId="3" borderId="8" xfId="0" applyNumberFormat="1" applyFont="1" applyFill="1" applyBorder="1" applyAlignment="1">
      <alignment horizontal="center" vertical="center"/>
    </xf>
    <xf numFmtId="4" fontId="33" fillId="3" borderId="36" xfId="0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4" fontId="33" fillId="3" borderId="29" xfId="0" applyNumberFormat="1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vertical="top" wrapText="1"/>
    </xf>
    <xf numFmtId="0" fontId="30" fillId="3" borderId="37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3" borderId="38" xfId="0" quotePrefix="1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164" fontId="30" fillId="3" borderId="20" xfId="0" applyNumberFormat="1" applyFont="1" applyFill="1" applyBorder="1" applyAlignment="1">
      <alignment horizontal="center" vertical="center"/>
    </xf>
    <xf numFmtId="4" fontId="33" fillId="3" borderId="33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4" fontId="33" fillId="3" borderId="0" xfId="0" applyNumberFormat="1" applyFont="1" applyFill="1" applyAlignment="1">
      <alignment horizontal="left"/>
    </xf>
    <xf numFmtId="0" fontId="33" fillId="3" borderId="0" xfId="0" applyFont="1" applyFill="1" applyBorder="1" applyAlignment="1">
      <alignment vertical="top" wrapText="1"/>
    </xf>
    <xf numFmtId="0" fontId="30" fillId="3" borderId="0" xfId="0" applyFont="1" applyFill="1" applyAlignment="1"/>
    <xf numFmtId="4" fontId="30" fillId="3" borderId="0" xfId="0" applyNumberFormat="1" applyFont="1" applyFill="1" applyAlignment="1">
      <alignment horizontal="left"/>
    </xf>
    <xf numFmtId="4" fontId="30" fillId="3" borderId="0" xfId="0" applyNumberFormat="1" applyFont="1" applyFill="1" applyAlignment="1">
      <alignment horizontal="left" vertical="top" wrapText="1"/>
    </xf>
    <xf numFmtId="4" fontId="30" fillId="3" borderId="0" xfId="0" applyNumberFormat="1" applyFont="1" applyFill="1" applyAlignment="1">
      <alignment vertical="top"/>
    </xf>
    <xf numFmtId="4" fontId="30" fillId="3" borderId="0" xfId="0" applyNumberFormat="1" applyFont="1" applyFill="1" applyAlignment="1"/>
    <xf numFmtId="4" fontId="28" fillId="3" borderId="0" xfId="18" applyNumberFormat="1" applyFill="1" applyAlignment="1">
      <alignment vertical="top"/>
    </xf>
    <xf numFmtId="0" fontId="33" fillId="3" borderId="51" xfId="10" applyFont="1" applyFill="1" applyBorder="1" applyAlignment="1">
      <alignment horizontal="center" vertical="center"/>
    </xf>
    <xf numFmtId="2" fontId="33" fillId="3" borderId="23" xfId="13" applyNumberFormat="1" applyFont="1" applyFill="1" applyBorder="1" applyAlignment="1">
      <alignment horizontal="center" wrapText="1"/>
    </xf>
    <xf numFmtId="2" fontId="33" fillId="3" borderId="15" xfId="13" applyNumberFormat="1" applyFont="1" applyFill="1" applyBorder="1" applyAlignment="1">
      <alignment horizontal="center"/>
    </xf>
    <xf numFmtId="167" fontId="33" fillId="3" borderId="23" xfId="13" applyNumberFormat="1" applyFont="1" applyFill="1" applyBorder="1" applyAlignment="1">
      <alignment horizontal="center"/>
    </xf>
    <xf numFmtId="2" fontId="33" fillId="3" borderId="50" xfId="13" applyNumberFormat="1" applyFont="1" applyFill="1" applyBorder="1" applyAlignment="1">
      <alignment horizontal="center"/>
    </xf>
    <xf numFmtId="0" fontId="33" fillId="3" borderId="9" xfId="13" applyFont="1" applyFill="1" applyBorder="1" applyAlignment="1">
      <alignment horizontal="center" vertical="center" wrapText="1"/>
    </xf>
    <xf numFmtId="2" fontId="33" fillId="3" borderId="16" xfId="13" applyNumberFormat="1" applyFont="1" applyFill="1" applyBorder="1" applyAlignment="1">
      <alignment horizontal="center" vertical="center"/>
    </xf>
    <xf numFmtId="167" fontId="33" fillId="3" borderId="9" xfId="13" applyNumberFormat="1" applyFont="1" applyFill="1" applyBorder="1" applyAlignment="1">
      <alignment horizontal="center" vertical="center"/>
    </xf>
    <xf numFmtId="2" fontId="33" fillId="3" borderId="11" xfId="13" applyNumberFormat="1" applyFont="1" applyFill="1" applyBorder="1" applyAlignment="1">
      <alignment horizontal="center" vertical="center"/>
    </xf>
    <xf numFmtId="0" fontId="33" fillId="3" borderId="10" xfId="13" applyFont="1" applyFill="1" applyBorder="1" applyAlignment="1">
      <alignment horizontal="center" vertical="top" wrapText="1"/>
    </xf>
    <xf numFmtId="2" fontId="33" fillId="3" borderId="17" xfId="13" applyNumberFormat="1" applyFont="1" applyFill="1" applyBorder="1" applyAlignment="1">
      <alignment horizontal="center" vertical="top"/>
    </xf>
    <xf numFmtId="167" fontId="33" fillId="3" borderId="10" xfId="13" applyNumberFormat="1" applyFont="1" applyFill="1" applyBorder="1" applyAlignment="1">
      <alignment horizontal="center" vertical="top"/>
    </xf>
    <xf numFmtId="2" fontId="33" fillId="3" borderId="52" xfId="13" applyNumberFormat="1" applyFont="1" applyFill="1" applyBorder="1" applyAlignment="1">
      <alignment horizontal="center" vertical="top"/>
    </xf>
    <xf numFmtId="0" fontId="30" fillId="3" borderId="5" xfId="10" applyFont="1" applyFill="1" applyBorder="1" applyAlignment="1">
      <alignment horizontal="left" vertical="center"/>
    </xf>
    <xf numFmtId="1" fontId="30" fillId="3" borderId="4" xfId="10" applyNumberFormat="1" applyFont="1" applyFill="1" applyBorder="1" applyAlignment="1">
      <alignment horizontal="center" vertical="center"/>
    </xf>
    <xf numFmtId="4" fontId="30" fillId="3" borderId="5" xfId="10" applyNumberFormat="1" applyFont="1" applyFill="1" applyBorder="1" applyAlignment="1" applyProtection="1">
      <alignment horizontal="center" vertical="center"/>
      <protection locked="0"/>
    </xf>
    <xf numFmtId="167" fontId="30" fillId="3" borderId="5" xfId="10" applyNumberFormat="1" applyFont="1" applyFill="1" applyBorder="1" applyAlignment="1">
      <alignment horizontal="center" vertical="center"/>
    </xf>
    <xf numFmtId="49" fontId="30" fillId="3" borderId="5" xfId="10" applyNumberFormat="1" applyFont="1" applyFill="1" applyBorder="1" applyAlignment="1" applyProtection="1">
      <alignment horizontal="center" vertical="center"/>
      <protection locked="0"/>
    </xf>
    <xf numFmtId="0" fontId="30" fillId="3" borderId="4" xfId="10" applyFont="1" applyFill="1" applyBorder="1" applyAlignment="1">
      <alignment horizontal="left" vertical="center"/>
    </xf>
    <xf numFmtId="2" fontId="30" fillId="3" borderId="4" xfId="10" applyNumberFormat="1" applyFont="1" applyFill="1" applyBorder="1" applyAlignment="1">
      <alignment horizontal="center" vertical="center"/>
    </xf>
    <xf numFmtId="167" fontId="30" fillId="3" borderId="4" xfId="10" applyNumberFormat="1" applyFont="1" applyFill="1" applyBorder="1" applyAlignment="1">
      <alignment horizontal="center" vertical="center"/>
    </xf>
    <xf numFmtId="0" fontId="30" fillId="3" borderId="5" xfId="10" applyFont="1" applyFill="1" applyBorder="1" applyAlignment="1">
      <alignment vertical="center"/>
    </xf>
    <xf numFmtId="1" fontId="30" fillId="3" borderId="5" xfId="10" applyNumberFormat="1" applyFont="1" applyFill="1" applyBorder="1" applyAlignment="1">
      <alignment horizontal="center" vertical="center"/>
    </xf>
    <xf numFmtId="2" fontId="30" fillId="3" borderId="5" xfId="10" applyNumberFormat="1" applyFont="1" applyFill="1" applyBorder="1" applyAlignment="1">
      <alignment horizontal="center" vertical="center"/>
    </xf>
    <xf numFmtId="0" fontId="30" fillId="3" borderId="20" xfId="10" applyFont="1" applyFill="1" applyBorder="1" applyAlignment="1">
      <alignment vertical="center" wrapText="1"/>
    </xf>
    <xf numFmtId="1" fontId="30" fillId="3" borderId="20" xfId="10" applyNumberFormat="1" applyFont="1" applyFill="1" applyBorder="1" applyAlignment="1">
      <alignment horizontal="center" vertical="center"/>
    </xf>
    <xf numFmtId="2" fontId="30" fillId="3" borderId="20" xfId="10" applyNumberFormat="1" applyFont="1" applyFill="1" applyBorder="1" applyAlignment="1">
      <alignment horizontal="center" vertical="center"/>
    </xf>
    <xf numFmtId="0" fontId="30" fillId="3" borderId="5" xfId="10" applyFont="1" applyFill="1" applyBorder="1" applyAlignment="1">
      <alignment vertical="center" wrapText="1"/>
    </xf>
    <xf numFmtId="2" fontId="30" fillId="3" borderId="5" xfId="13" applyNumberFormat="1" applyFont="1" applyFill="1" applyBorder="1" applyAlignment="1">
      <alignment horizontal="center" vertical="center"/>
    </xf>
    <xf numFmtId="167" fontId="30" fillId="3" borderId="20" xfId="10" applyNumberFormat="1" applyFont="1" applyFill="1" applyBorder="1" applyAlignment="1">
      <alignment horizontal="center" vertical="center"/>
    </xf>
    <xf numFmtId="2" fontId="30" fillId="3" borderId="20" xfId="13" applyNumberFormat="1" applyFont="1" applyFill="1" applyBorder="1" applyAlignment="1">
      <alignment horizontal="center" vertical="center"/>
    </xf>
    <xf numFmtId="0" fontId="30" fillId="3" borderId="5" xfId="10" applyFont="1" applyFill="1" applyBorder="1" applyAlignment="1">
      <alignment horizontal="left" vertical="center" wrapText="1"/>
    </xf>
    <xf numFmtId="0" fontId="30" fillId="3" borderId="4" xfId="10" applyFont="1" applyFill="1" applyBorder="1" applyAlignment="1">
      <alignment horizontal="left" vertical="center" wrapText="1"/>
    </xf>
    <xf numFmtId="2" fontId="30" fillId="3" borderId="4" xfId="13" applyNumberFormat="1" applyFont="1" applyFill="1" applyBorder="1" applyAlignment="1">
      <alignment horizontal="center" vertical="center"/>
    </xf>
    <xf numFmtId="0" fontId="30" fillId="3" borderId="20" xfId="10" applyFont="1" applyFill="1" applyBorder="1" applyAlignment="1">
      <alignment horizontal="left" vertical="center" wrapText="1"/>
    </xf>
    <xf numFmtId="1" fontId="30" fillId="3" borderId="4" xfId="10" applyNumberFormat="1" applyFont="1" applyFill="1" applyBorder="1" applyAlignment="1">
      <alignment horizontal="center" vertical="center" wrapText="1"/>
    </xf>
    <xf numFmtId="1" fontId="30" fillId="3" borderId="20" xfId="10" applyNumberFormat="1" applyFont="1" applyFill="1" applyBorder="1" applyAlignment="1">
      <alignment horizontal="center" vertical="center" wrapText="1"/>
    </xf>
    <xf numFmtId="0" fontId="30" fillId="0" borderId="5" xfId="10" applyFont="1" applyFill="1" applyBorder="1" applyAlignment="1">
      <alignment horizontal="left" vertical="center" wrapText="1"/>
    </xf>
    <xf numFmtId="1" fontId="30" fillId="0" borderId="5" xfId="10" applyNumberFormat="1" applyFont="1" applyFill="1" applyBorder="1" applyAlignment="1">
      <alignment horizontal="center" vertical="center"/>
    </xf>
    <xf numFmtId="167" fontId="30" fillId="0" borderId="5" xfId="10" applyNumberFormat="1" applyFont="1" applyFill="1" applyBorder="1" applyAlignment="1">
      <alignment horizontal="center" vertical="center"/>
    </xf>
    <xf numFmtId="0" fontId="30" fillId="0" borderId="4" xfId="10" applyFont="1" applyFill="1" applyBorder="1" applyAlignment="1">
      <alignment horizontal="left" vertical="center" wrapText="1"/>
    </xf>
    <xf numFmtId="1" fontId="30" fillId="0" borderId="4" xfId="10" applyNumberFormat="1" applyFont="1" applyFill="1" applyBorder="1" applyAlignment="1">
      <alignment horizontal="center" vertical="center"/>
    </xf>
    <xf numFmtId="167" fontId="30" fillId="0" borderId="4" xfId="10" applyNumberFormat="1" applyFont="1" applyFill="1" applyBorder="1" applyAlignment="1">
      <alignment horizontal="center" vertical="center"/>
    </xf>
    <xf numFmtId="0" fontId="30" fillId="3" borderId="46" xfId="10" applyFont="1" applyFill="1" applyBorder="1" applyAlignment="1">
      <alignment horizontal="left" vertical="center" wrapText="1"/>
    </xf>
    <xf numFmtId="1" fontId="30" fillId="3" borderId="46" xfId="10" applyNumberFormat="1" applyFont="1" applyFill="1" applyBorder="1" applyAlignment="1">
      <alignment horizontal="center" vertical="center"/>
    </xf>
    <xf numFmtId="2" fontId="30" fillId="3" borderId="46" xfId="10" applyNumberFormat="1" applyFont="1" applyFill="1" applyBorder="1" applyAlignment="1">
      <alignment horizontal="center" vertical="center"/>
    </xf>
    <xf numFmtId="167" fontId="30" fillId="3" borderId="46" xfId="10" applyNumberFormat="1" applyFont="1" applyFill="1" applyBorder="1" applyAlignment="1">
      <alignment horizontal="center" vertical="center"/>
    </xf>
    <xf numFmtId="0" fontId="33" fillId="3" borderId="46" xfId="10" applyFont="1" applyFill="1" applyBorder="1" applyAlignment="1">
      <alignment horizontal="center" vertical="center" wrapText="1"/>
    </xf>
    <xf numFmtId="2" fontId="30" fillId="3" borderId="46" xfId="13" applyNumberFormat="1" applyFont="1" applyFill="1" applyBorder="1" applyAlignment="1">
      <alignment horizontal="center" vertical="center"/>
    </xf>
    <xf numFmtId="0" fontId="30" fillId="3" borderId="22" xfId="10" applyFont="1" applyFill="1" applyBorder="1" applyAlignment="1" applyProtection="1">
      <alignment horizontal="left" vertical="center"/>
      <protection locked="0"/>
    </xf>
    <xf numFmtId="2" fontId="30" fillId="3" borderId="57" xfId="10" applyNumberFormat="1" applyFont="1" applyFill="1" applyBorder="1" applyAlignment="1">
      <alignment horizontal="center" vertical="center"/>
    </xf>
    <xf numFmtId="0" fontId="30" fillId="3" borderId="29" xfId="10" applyFont="1" applyFill="1" applyBorder="1" applyAlignment="1" applyProtection="1">
      <alignment horizontal="left" vertical="center"/>
      <protection locked="0"/>
    </xf>
    <xf numFmtId="2" fontId="30" fillId="3" borderId="59" xfId="10" applyNumberFormat="1" applyFont="1" applyFill="1" applyBorder="1" applyAlignment="1">
      <alignment horizontal="center" vertical="center"/>
    </xf>
    <xf numFmtId="0" fontId="30" fillId="3" borderId="33" xfId="10" applyFont="1" applyFill="1" applyBorder="1" applyAlignment="1">
      <alignment horizontal="left" vertical="center"/>
    </xf>
    <xf numFmtId="2" fontId="30" fillId="3" borderId="60" xfId="10" applyNumberFormat="1" applyFont="1" applyFill="1" applyBorder="1" applyAlignment="1">
      <alignment horizontal="center" vertical="center"/>
    </xf>
    <xf numFmtId="49" fontId="30" fillId="3" borderId="4" xfId="10" applyNumberFormat="1" applyFont="1" applyFill="1" applyBorder="1" applyAlignment="1" applyProtection="1">
      <alignment vertical="center"/>
      <protection locked="0"/>
    </xf>
    <xf numFmtId="49" fontId="30" fillId="3" borderId="8" xfId="10" applyNumberFormat="1" applyFont="1" applyFill="1" applyBorder="1" applyAlignment="1" applyProtection="1">
      <alignment vertical="center"/>
      <protection locked="0"/>
    </xf>
    <xf numFmtId="1" fontId="30" fillId="3" borderId="8" xfId="10" applyNumberFormat="1" applyFont="1" applyFill="1" applyBorder="1" applyAlignment="1">
      <alignment horizontal="center" vertical="center"/>
    </xf>
    <xf numFmtId="167" fontId="30" fillId="3" borderId="8" xfId="10" applyNumberFormat="1" applyFont="1" applyFill="1" applyBorder="1" applyAlignment="1">
      <alignment horizontal="center" vertical="center"/>
    </xf>
    <xf numFmtId="2" fontId="30" fillId="3" borderId="8" xfId="10" applyNumberFormat="1" applyFont="1" applyFill="1" applyBorder="1" applyAlignment="1">
      <alignment horizontal="center" vertical="center"/>
    </xf>
    <xf numFmtId="1" fontId="42" fillId="3" borderId="4" xfId="10" applyNumberFormat="1" applyFont="1" applyFill="1" applyBorder="1" applyAlignment="1">
      <alignment horizontal="center" vertical="center"/>
    </xf>
    <xf numFmtId="4" fontId="30" fillId="3" borderId="4" xfId="10" applyNumberFormat="1" applyFont="1" applyFill="1" applyBorder="1" applyAlignment="1">
      <alignment horizontal="center" vertical="center"/>
    </xf>
    <xf numFmtId="0" fontId="30" fillId="3" borderId="0" xfId="10" applyFont="1" applyFill="1" applyBorder="1" applyAlignment="1">
      <alignment horizontal="left" vertical="center" wrapText="1"/>
    </xf>
    <xf numFmtId="1" fontId="30" fillId="3" borderId="0" xfId="10" applyNumberFormat="1" applyFont="1" applyFill="1" applyBorder="1" applyAlignment="1">
      <alignment horizontal="center" vertical="center"/>
    </xf>
    <xf numFmtId="1" fontId="30" fillId="3" borderId="0" xfId="10" applyNumberFormat="1" applyFont="1" applyFill="1" applyBorder="1" applyAlignment="1">
      <alignment horizontal="center" vertical="center" wrapText="1"/>
    </xf>
    <xf numFmtId="167" fontId="30" fillId="3" borderId="0" xfId="10" applyNumberFormat="1" applyFont="1" applyFill="1" applyBorder="1" applyAlignment="1">
      <alignment horizontal="center" vertical="center"/>
    </xf>
    <xf numFmtId="2" fontId="30" fillId="3" borderId="0" xfId="13" applyNumberFormat="1" applyFont="1" applyFill="1" applyBorder="1" applyAlignment="1">
      <alignment horizontal="center" vertical="center"/>
    </xf>
    <xf numFmtId="1" fontId="30" fillId="3" borderId="0" xfId="10" applyNumberFormat="1" applyFont="1" applyFill="1" applyBorder="1" applyAlignment="1">
      <alignment horizontal="center" vertical="top"/>
    </xf>
    <xf numFmtId="2" fontId="30" fillId="3" borderId="0" xfId="10" applyNumberFormat="1" applyFont="1" applyFill="1" applyBorder="1" applyAlignment="1">
      <alignment horizontal="center" vertical="top"/>
    </xf>
    <xf numFmtId="0" fontId="30" fillId="3" borderId="0" xfId="10" applyFont="1" applyFill="1" applyAlignment="1">
      <alignment horizontal="left"/>
    </xf>
    <xf numFmtId="0" fontId="30" fillId="3" borderId="0" xfId="10" applyFont="1" applyFill="1" applyBorder="1" applyAlignment="1">
      <alignment horizontal="center" vertical="top"/>
    </xf>
    <xf numFmtId="0" fontId="30" fillId="3" borderId="0" xfId="10" applyFont="1" applyFill="1" applyAlignment="1">
      <alignment horizontal="left" vertical="top" wrapText="1"/>
    </xf>
    <xf numFmtId="0" fontId="30" fillId="3" borderId="0" xfId="10" applyFont="1" applyFill="1" applyAlignment="1">
      <alignment horizontal="center"/>
    </xf>
    <xf numFmtId="2" fontId="33" fillId="3" borderId="0" xfId="10" applyNumberFormat="1" applyFont="1" applyFill="1" applyAlignment="1">
      <alignment horizontal="center"/>
    </xf>
    <xf numFmtId="0" fontId="30" fillId="3" borderId="0" xfId="10" applyFont="1" applyFill="1" applyBorder="1" applyAlignment="1">
      <alignment horizontal="left" vertical="top"/>
    </xf>
    <xf numFmtId="0" fontId="30" fillId="3" borderId="0" xfId="12" applyNumberFormat="1" applyFont="1" applyFill="1" applyBorder="1" applyAlignment="1" applyProtection="1">
      <alignment vertical="top"/>
    </xf>
    <xf numFmtId="0" fontId="30" fillId="3" borderId="0" xfId="10" applyFont="1" applyFill="1" applyAlignment="1">
      <alignment horizontal="center" vertical="top" wrapText="1"/>
    </xf>
    <xf numFmtId="2" fontId="30" fillId="3" borderId="0" xfId="10" applyNumberFormat="1" applyFont="1" applyFill="1" applyAlignment="1">
      <alignment horizontal="center" vertical="top" wrapText="1"/>
    </xf>
    <xf numFmtId="4" fontId="43" fillId="3" borderId="0" xfId="18" applyNumberFormat="1" applyFont="1" applyFill="1" applyAlignment="1">
      <alignment vertical="top"/>
    </xf>
    <xf numFmtId="0" fontId="30" fillId="3" borderId="0" xfId="3" applyFont="1" applyFill="1" applyBorder="1" applyAlignment="1">
      <alignment horizontal="left" vertical="center" wrapText="1"/>
    </xf>
    <xf numFmtId="0" fontId="33" fillId="3" borderId="0" xfId="0" applyFont="1" applyFill="1" applyBorder="1" applyAlignment="1"/>
    <xf numFmtId="0" fontId="30" fillId="3" borderId="0" xfId="0" applyFont="1" applyFill="1" applyBorder="1" applyAlignment="1"/>
    <xf numFmtId="0" fontId="33" fillId="3" borderId="51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vertical="center" wrapText="1"/>
    </xf>
    <xf numFmtId="4" fontId="31" fillId="3" borderId="46" xfId="0" applyNumberFormat="1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vertical="center" wrapText="1"/>
    </xf>
    <xf numFmtId="0" fontId="30" fillId="3" borderId="12" xfId="0" quotePrefix="1" applyFont="1" applyFill="1" applyBorder="1" applyAlignment="1">
      <alignment horizontal="center" vertical="center"/>
    </xf>
    <xf numFmtId="1" fontId="30" fillId="3" borderId="13" xfId="0" applyNumberFormat="1" applyFont="1" applyFill="1" applyBorder="1" applyAlignment="1">
      <alignment horizontal="center" vertical="center"/>
    </xf>
    <xf numFmtId="1" fontId="30" fillId="3" borderId="5" xfId="0" applyNumberFormat="1" applyFont="1" applyFill="1" applyBorder="1" applyAlignment="1">
      <alignment horizontal="center" vertical="center"/>
    </xf>
    <xf numFmtId="2" fontId="33" fillId="3" borderId="5" xfId="0" applyNumberFormat="1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2" xfId="0" quotePrefix="1" applyFont="1" applyFill="1" applyBorder="1" applyAlignment="1">
      <alignment horizontal="center" vertical="center"/>
    </xf>
    <xf numFmtId="1" fontId="30" fillId="3" borderId="6" xfId="0" applyNumberFormat="1" applyFont="1" applyFill="1" applyBorder="1" applyAlignment="1">
      <alignment horizontal="center" vertical="center"/>
    </xf>
    <xf numFmtId="1" fontId="30" fillId="3" borderId="4" xfId="0" applyNumberFormat="1" applyFont="1" applyFill="1" applyBorder="1" applyAlignment="1">
      <alignment horizontal="center" vertical="center"/>
    </xf>
    <xf numFmtId="2" fontId="33" fillId="3" borderId="4" xfId="0" applyNumberFormat="1" applyFont="1" applyFill="1" applyBorder="1" applyAlignment="1">
      <alignment horizontal="center" vertical="center"/>
    </xf>
    <xf numFmtId="0" fontId="30" fillId="3" borderId="7" xfId="0" quotePrefix="1" applyFont="1" applyFill="1" applyBorder="1" applyAlignment="1">
      <alignment horizontal="center" vertical="center"/>
    </xf>
    <xf numFmtId="1" fontId="30" fillId="3" borderId="35" xfId="0" applyNumberFormat="1" applyFont="1" applyFill="1" applyBorder="1" applyAlignment="1">
      <alignment horizontal="center" vertical="center"/>
    </xf>
    <xf numFmtId="1" fontId="30" fillId="3" borderId="8" xfId="0" applyNumberFormat="1" applyFont="1" applyFill="1" applyBorder="1" applyAlignment="1">
      <alignment horizontal="center" vertical="center"/>
    </xf>
    <xf numFmtId="2" fontId="33" fillId="3" borderId="8" xfId="0" applyNumberFormat="1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left" vertical="top" wrapText="1"/>
    </xf>
    <xf numFmtId="0" fontId="30" fillId="3" borderId="56" xfId="0" applyFont="1" applyFill="1" applyBorder="1" applyAlignment="1">
      <alignment horizontal="left" vertical="top" wrapText="1"/>
    </xf>
    <xf numFmtId="4" fontId="33" fillId="3" borderId="5" xfId="0" applyNumberFormat="1" applyFont="1" applyFill="1" applyBorder="1" applyAlignment="1">
      <alignment horizontal="center"/>
    </xf>
    <xf numFmtId="4" fontId="33" fillId="3" borderId="3" xfId="0" applyNumberFormat="1" applyFont="1" applyFill="1" applyBorder="1" applyAlignment="1">
      <alignment horizontal="center"/>
    </xf>
    <xf numFmtId="0" fontId="30" fillId="3" borderId="19" xfId="0" quotePrefix="1" applyFont="1" applyFill="1" applyBorder="1" applyAlignment="1">
      <alignment horizontal="center" vertical="center"/>
    </xf>
    <xf numFmtId="1" fontId="30" fillId="3" borderId="38" xfId="0" applyNumberFormat="1" applyFont="1" applyFill="1" applyBorder="1" applyAlignment="1">
      <alignment horizontal="center" vertical="center"/>
    </xf>
    <xf numFmtId="1" fontId="30" fillId="3" borderId="20" xfId="0" applyNumberFormat="1" applyFont="1" applyFill="1" applyBorder="1" applyAlignment="1">
      <alignment horizontal="center" vertical="center"/>
    </xf>
    <xf numFmtId="2" fontId="33" fillId="3" borderId="20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center" vertical="center"/>
    </xf>
    <xf numFmtId="0" fontId="30" fillId="3" borderId="0" xfId="0" quotePrefix="1" applyFont="1" applyFill="1" applyBorder="1" applyAlignment="1">
      <alignment horizontal="center" vertical="center"/>
    </xf>
    <xf numFmtId="1" fontId="30" fillId="3" borderId="0" xfId="0" applyNumberFormat="1" applyFont="1" applyFill="1" applyBorder="1" applyAlignment="1">
      <alignment horizontal="center" vertical="center"/>
    </xf>
    <xf numFmtId="4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 vertical="top"/>
    </xf>
    <xf numFmtId="0" fontId="30" fillId="3" borderId="0" xfId="0" applyFont="1" applyFill="1" applyAlignment="1">
      <alignment wrapText="1"/>
    </xf>
    <xf numFmtId="0" fontId="30" fillId="3" borderId="13" xfId="0" quotePrefix="1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0" fillId="3" borderId="6" xfId="0" quotePrefix="1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164" fontId="30" fillId="3" borderId="4" xfId="0" applyNumberFormat="1" applyFont="1" applyFill="1" applyBorder="1" applyAlignment="1">
      <alignment horizontal="center" vertical="center"/>
    </xf>
    <xf numFmtId="4" fontId="33" fillId="3" borderId="4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left" vertical="top" wrapText="1"/>
    </xf>
    <xf numFmtId="0" fontId="30" fillId="3" borderId="11" xfId="0" applyFont="1" applyFill="1" applyBorder="1" applyAlignment="1">
      <alignment horizontal="left" vertical="top" wrapText="1"/>
    </xf>
    <xf numFmtId="0" fontId="30" fillId="3" borderId="47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4" fontId="33" fillId="3" borderId="8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vertical="top" wrapText="1"/>
    </xf>
    <xf numFmtId="4" fontId="33" fillId="3" borderId="20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top" wrapText="1"/>
    </xf>
    <xf numFmtId="164" fontId="30" fillId="3" borderId="0" xfId="0" applyNumberFormat="1" applyFont="1" applyFill="1" applyBorder="1" applyAlignment="1">
      <alignment horizontal="center" vertical="center"/>
    </xf>
    <xf numFmtId="4" fontId="33" fillId="3" borderId="0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30" fillId="3" borderId="27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13" xfId="0" quotePrefix="1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6" xfId="0" quotePrefix="1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164" fontId="30" fillId="3" borderId="4" xfId="0" applyNumberFormat="1" applyFont="1" applyFill="1" applyBorder="1" applyAlignment="1">
      <alignment horizontal="center"/>
    </xf>
    <xf numFmtId="4" fontId="33" fillId="3" borderId="29" xfId="0" applyNumberFormat="1" applyFont="1" applyFill="1" applyBorder="1" applyAlignment="1">
      <alignment horizontal="center"/>
    </xf>
    <xf numFmtId="4" fontId="33" fillId="3" borderId="4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30" fillId="3" borderId="38" xfId="0" quotePrefix="1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164" fontId="30" fillId="3" borderId="20" xfId="0" applyNumberFormat="1" applyFont="1" applyFill="1" applyBorder="1" applyAlignment="1">
      <alignment horizontal="center"/>
    </xf>
    <xf numFmtId="4" fontId="33" fillId="3" borderId="33" xfId="0" applyNumberFormat="1" applyFont="1" applyFill="1" applyBorder="1" applyAlignment="1">
      <alignment horizontal="center"/>
    </xf>
    <xf numFmtId="4" fontId="33" fillId="3" borderId="2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34" fillId="3" borderId="0" xfId="3" applyFont="1" applyFill="1" applyBorder="1" applyAlignment="1">
      <alignment horizontal="center" vertical="center"/>
    </xf>
    <xf numFmtId="9" fontId="34" fillId="3" borderId="55" xfId="3" applyNumberFormat="1" applyFont="1" applyFill="1" applyBorder="1" applyAlignment="1" applyProtection="1">
      <alignment horizontal="center" vertical="center"/>
      <protection locked="0"/>
    </xf>
    <xf numFmtId="4" fontId="33" fillId="3" borderId="22" xfId="0" applyNumberFormat="1" applyFont="1" applyFill="1" applyBorder="1" applyAlignment="1">
      <alignment horizontal="center"/>
    </xf>
    <xf numFmtId="0" fontId="30" fillId="3" borderId="28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3" borderId="18" xfId="0" quotePrefix="1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0" fillId="3" borderId="3" xfId="0" applyNumberFormat="1" applyFont="1" applyFill="1" applyBorder="1" applyAlignment="1">
      <alignment horizontal="center"/>
    </xf>
    <xf numFmtId="4" fontId="33" fillId="3" borderId="21" xfId="0" applyNumberFormat="1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3" fillId="3" borderId="10" xfId="0" applyFont="1" applyFill="1" applyBorder="1" applyAlignment="1">
      <alignment vertical="top" wrapText="1"/>
    </xf>
    <xf numFmtId="0" fontId="30" fillId="3" borderId="32" xfId="0" quotePrefix="1" applyFont="1" applyFill="1" applyBorder="1" applyAlignment="1">
      <alignment horizontal="center"/>
    </xf>
    <xf numFmtId="164" fontId="30" fillId="3" borderId="10" xfId="0" applyNumberFormat="1" applyFont="1" applyFill="1" applyBorder="1" applyAlignment="1">
      <alignment horizontal="center"/>
    </xf>
    <xf numFmtId="4" fontId="33" fillId="3" borderId="17" xfId="0" applyNumberFormat="1" applyFont="1" applyFill="1" applyBorder="1" applyAlignment="1">
      <alignment horizontal="center"/>
    </xf>
    <xf numFmtId="4" fontId="33" fillId="3" borderId="10" xfId="0" applyNumberFormat="1" applyFont="1" applyFill="1" applyBorder="1" applyAlignment="1">
      <alignment horizontal="center"/>
    </xf>
    <xf numFmtId="0" fontId="30" fillId="6" borderId="23" xfId="0" applyFont="1" applyFill="1" applyBorder="1" applyAlignment="1">
      <alignment vertical="top" wrapText="1"/>
    </xf>
    <xf numFmtId="0" fontId="30" fillId="6" borderId="27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30" fillId="6" borderId="13" xfId="0" quotePrefix="1" applyFont="1" applyFill="1" applyBorder="1" applyAlignment="1">
      <alignment horizontal="center"/>
    </xf>
    <xf numFmtId="0" fontId="30" fillId="6" borderId="23" xfId="0" applyFont="1" applyFill="1" applyBorder="1" applyAlignment="1">
      <alignment horizontal="center"/>
    </xf>
    <xf numFmtId="164" fontId="30" fillId="6" borderId="5" xfId="0" applyNumberFormat="1" applyFont="1" applyFill="1" applyBorder="1" applyAlignment="1">
      <alignment horizontal="center"/>
    </xf>
    <xf numFmtId="4" fontId="33" fillId="6" borderId="22" xfId="0" applyNumberFormat="1" applyFont="1" applyFill="1" applyBorder="1" applyAlignment="1">
      <alignment horizontal="center"/>
    </xf>
    <xf numFmtId="4" fontId="33" fillId="6" borderId="5" xfId="0" applyNumberFormat="1" applyFont="1" applyFill="1" applyBorder="1" applyAlignment="1">
      <alignment horizontal="center"/>
    </xf>
    <xf numFmtId="0" fontId="33" fillId="6" borderId="9" xfId="0" applyFont="1" applyFill="1" applyBorder="1" applyAlignment="1">
      <alignment vertical="top" wrapText="1"/>
    </xf>
    <xf numFmtId="0" fontId="30" fillId="6" borderId="28" xfId="0" applyFont="1" applyFill="1" applyBorder="1" applyAlignment="1">
      <alignment horizontal="center"/>
    </xf>
    <xf numFmtId="0" fontId="30" fillId="6" borderId="14" xfId="0" applyFont="1" applyFill="1" applyBorder="1" applyAlignment="1">
      <alignment horizontal="center"/>
    </xf>
    <xf numFmtId="0" fontId="30" fillId="6" borderId="18" xfId="0" quotePrefix="1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164" fontId="30" fillId="6" borderId="3" xfId="0" applyNumberFormat="1" applyFont="1" applyFill="1" applyBorder="1" applyAlignment="1">
      <alignment horizontal="center"/>
    </xf>
    <xf numFmtId="4" fontId="33" fillId="6" borderId="21" xfId="0" applyNumberFormat="1" applyFont="1" applyFill="1" applyBorder="1" applyAlignment="1">
      <alignment horizontal="center"/>
    </xf>
    <xf numFmtId="4" fontId="33" fillId="6" borderId="3" xfId="0" applyNumberFormat="1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0" fillId="6" borderId="34" xfId="0" applyFont="1" applyFill="1" applyBorder="1" applyAlignment="1">
      <alignment horizontal="center"/>
    </xf>
    <xf numFmtId="0" fontId="30" fillId="6" borderId="7" xfId="0" applyFont="1" applyFill="1" applyBorder="1" applyAlignment="1">
      <alignment horizontal="center"/>
    </xf>
    <xf numFmtId="0" fontId="33" fillId="6" borderId="10" xfId="0" applyFont="1" applyFill="1" applyBorder="1" applyAlignment="1">
      <alignment vertical="top" wrapText="1"/>
    </xf>
    <xf numFmtId="0" fontId="30" fillId="6" borderId="37" xfId="0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30" fillId="6" borderId="38" xfId="0" quotePrefix="1" applyFont="1" applyFill="1" applyBorder="1" applyAlignment="1">
      <alignment horizontal="center"/>
    </xf>
    <xf numFmtId="0" fontId="30" fillId="6" borderId="20" xfId="0" applyFont="1" applyFill="1" applyBorder="1" applyAlignment="1">
      <alignment horizontal="center"/>
    </xf>
    <xf numFmtId="164" fontId="30" fillId="6" borderId="10" xfId="0" applyNumberFormat="1" applyFont="1" applyFill="1" applyBorder="1" applyAlignment="1">
      <alignment horizontal="center"/>
    </xf>
    <xf numFmtId="4" fontId="33" fillId="6" borderId="17" xfId="0" applyNumberFormat="1" applyFont="1" applyFill="1" applyBorder="1" applyAlignment="1">
      <alignment horizontal="center"/>
    </xf>
    <xf numFmtId="4" fontId="33" fillId="6" borderId="10" xfId="0" applyNumberFormat="1" applyFont="1" applyFill="1" applyBorder="1" applyAlignment="1">
      <alignment horizontal="center"/>
    </xf>
    <xf numFmtId="0" fontId="30" fillId="3" borderId="9" xfId="0" applyFont="1" applyFill="1" applyBorder="1" applyAlignment="1"/>
    <xf numFmtId="0" fontId="33" fillId="3" borderId="16" xfId="0" applyFont="1" applyFill="1" applyBorder="1" applyAlignment="1">
      <alignment horizontal="left" vertical="top" wrapText="1"/>
    </xf>
    <xf numFmtId="0" fontId="30" fillId="3" borderId="16" xfId="0" applyFont="1" applyFill="1" applyBorder="1" applyAlignment="1">
      <alignment horizontal="left" vertical="top" wrapText="1"/>
    </xf>
    <xf numFmtId="0" fontId="30" fillId="3" borderId="10" xfId="0" applyFont="1" applyFill="1" applyBorder="1" applyAlignment="1"/>
    <xf numFmtId="0" fontId="30" fillId="3" borderId="30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53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/>
    </xf>
    <xf numFmtId="0" fontId="30" fillId="3" borderId="41" xfId="0" quotePrefix="1" applyFont="1" applyFill="1" applyBorder="1" applyAlignment="1">
      <alignment horizontal="center"/>
    </xf>
    <xf numFmtId="164" fontId="30" fillId="3" borderId="23" xfId="0" applyNumberFormat="1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30" fillId="3" borderId="35" xfId="0" quotePrefix="1" applyFont="1" applyFill="1" applyBorder="1" applyAlignment="1">
      <alignment horizontal="center"/>
    </xf>
    <xf numFmtId="164" fontId="30" fillId="3" borderId="8" xfId="0" applyNumberFormat="1" applyFont="1" applyFill="1" applyBorder="1" applyAlignment="1">
      <alignment horizontal="center"/>
    </xf>
    <xf numFmtId="0" fontId="30" fillId="3" borderId="25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38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 vertical="center"/>
    </xf>
    <xf numFmtId="0" fontId="30" fillId="3" borderId="41" xfId="0" quotePrefix="1" applyFont="1" applyFill="1" applyBorder="1" applyAlignment="1">
      <alignment horizontal="center" vertical="center"/>
    </xf>
    <xf numFmtId="164" fontId="30" fillId="3" borderId="23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vertical="top"/>
    </xf>
    <xf numFmtId="0" fontId="33" fillId="3" borderId="49" xfId="0" applyFont="1" applyFill="1" applyBorder="1" applyAlignment="1">
      <alignment vertical="top"/>
    </xf>
    <xf numFmtId="0" fontId="33" fillId="3" borderId="50" xfId="0" applyFont="1" applyFill="1" applyBorder="1" applyAlignment="1">
      <alignment vertical="top"/>
    </xf>
    <xf numFmtId="0" fontId="30" fillId="3" borderId="39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vertical="top"/>
    </xf>
    <xf numFmtId="0" fontId="33" fillId="3" borderId="51" xfId="0" applyFont="1" applyFill="1" applyBorder="1" applyAlignment="1">
      <alignment vertical="top"/>
    </xf>
    <xf numFmtId="0" fontId="33" fillId="3" borderId="52" xfId="0" applyFont="1" applyFill="1" applyBorder="1" applyAlignment="1">
      <alignment vertical="top"/>
    </xf>
    <xf numFmtId="0" fontId="30" fillId="3" borderId="53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top" wrapText="1"/>
    </xf>
    <xf numFmtId="0" fontId="30" fillId="3" borderId="25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30" fillId="3" borderId="46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/>
    </xf>
    <xf numFmtId="4" fontId="33" fillId="3" borderId="45" xfId="0" applyNumberFormat="1" applyFont="1" applyFill="1" applyBorder="1" applyAlignment="1">
      <alignment horizontal="center" vertical="center"/>
    </xf>
    <xf numFmtId="4" fontId="33" fillId="3" borderId="46" xfId="0" applyNumberFormat="1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vertical="top" wrapText="1"/>
    </xf>
    <xf numFmtId="0" fontId="33" fillId="3" borderId="16" xfId="0" applyFont="1" applyFill="1" applyBorder="1" applyAlignment="1">
      <alignment vertical="top" wrapText="1"/>
    </xf>
    <xf numFmtId="0" fontId="30" fillId="3" borderId="16" xfId="0" applyFont="1" applyFill="1" applyBorder="1"/>
    <xf numFmtId="0" fontId="30" fillId="3" borderId="17" xfId="0" applyFont="1" applyFill="1" applyBorder="1"/>
    <xf numFmtId="0" fontId="33" fillId="3" borderId="17" xfId="0" applyFont="1" applyFill="1" applyBorder="1" applyAlignment="1">
      <alignment vertical="top" wrapText="1"/>
    </xf>
    <xf numFmtId="49" fontId="43" fillId="3" borderId="0" xfId="18" applyNumberFormat="1" applyFont="1" applyFill="1" applyAlignment="1">
      <alignment vertical="top"/>
    </xf>
    <xf numFmtId="0" fontId="30" fillId="0" borderId="0" xfId="0" applyFont="1" applyAlignment="1"/>
    <xf numFmtId="0" fontId="29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14" fontId="33" fillId="3" borderId="0" xfId="0" applyNumberFormat="1" applyFont="1" applyFill="1" applyBorder="1" applyAlignment="1">
      <alignment horizontal="center"/>
    </xf>
    <xf numFmtId="0" fontId="33" fillId="3" borderId="46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49" fontId="30" fillId="3" borderId="0" xfId="0" applyNumberFormat="1" applyFont="1" applyFill="1" applyAlignment="1">
      <alignment horizontal="left"/>
    </xf>
    <xf numFmtId="0" fontId="30" fillId="3" borderId="16" xfId="0" applyFont="1" applyFill="1" applyBorder="1" applyAlignment="1">
      <alignment horizontal="left" vertical="top" wrapText="1"/>
    </xf>
    <xf numFmtId="0" fontId="31" fillId="3" borderId="45" xfId="0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 wrapText="1"/>
    </xf>
    <xf numFmtId="0" fontId="31" fillId="3" borderId="49" xfId="0" applyFont="1" applyFill="1" applyBorder="1" applyAlignment="1">
      <alignment horizontal="center" vertical="center" wrapText="1"/>
    </xf>
    <xf numFmtId="0" fontId="31" fillId="3" borderId="50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left" vertical="top" wrapText="1"/>
    </xf>
    <xf numFmtId="0" fontId="30" fillId="3" borderId="49" xfId="0" applyFont="1" applyFill="1" applyBorder="1" applyAlignment="1">
      <alignment horizontal="left" vertical="top" wrapText="1"/>
    </xf>
    <xf numFmtId="0" fontId="30" fillId="3" borderId="50" xfId="0" applyFont="1" applyFill="1" applyBorder="1" applyAlignment="1">
      <alignment horizontal="left" vertical="top" wrapText="1"/>
    </xf>
    <xf numFmtId="0" fontId="33" fillId="3" borderId="16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0" fontId="30" fillId="3" borderId="11" xfId="0" applyFont="1" applyFill="1" applyBorder="1" applyAlignment="1">
      <alignment horizontal="left" vertical="top" wrapText="1"/>
    </xf>
    <xf numFmtId="0" fontId="30" fillId="3" borderId="17" xfId="0" applyFont="1" applyFill="1" applyBorder="1" applyAlignment="1">
      <alignment horizontal="left" vertical="top" wrapText="1"/>
    </xf>
    <xf numFmtId="0" fontId="30" fillId="3" borderId="51" xfId="0" applyFont="1" applyFill="1" applyBorder="1" applyAlignment="1">
      <alignment horizontal="left" vertical="top" wrapText="1"/>
    </xf>
    <xf numFmtId="0" fontId="30" fillId="3" borderId="52" xfId="0" applyFont="1" applyFill="1" applyBorder="1" applyAlignment="1">
      <alignment horizontal="left" vertical="top" wrapText="1"/>
    </xf>
    <xf numFmtId="0" fontId="33" fillId="3" borderId="49" xfId="0" applyFont="1" applyFill="1" applyBorder="1" applyAlignment="1">
      <alignment horizontal="left" vertical="top" wrapText="1"/>
    </xf>
    <xf numFmtId="0" fontId="33" fillId="3" borderId="50" xfId="0" applyFont="1" applyFill="1" applyBorder="1" applyAlignment="1">
      <alignment horizontal="left" vertical="top" wrapText="1"/>
    </xf>
    <xf numFmtId="0" fontId="33" fillId="3" borderId="17" xfId="0" applyFont="1" applyFill="1" applyBorder="1" applyAlignment="1">
      <alignment horizontal="left" vertical="top" wrapText="1"/>
    </xf>
    <xf numFmtId="0" fontId="33" fillId="3" borderId="51" xfId="0" applyFont="1" applyFill="1" applyBorder="1" applyAlignment="1">
      <alignment horizontal="left" vertical="top" wrapText="1"/>
    </xf>
    <xf numFmtId="0" fontId="33" fillId="3" borderId="52" xfId="0" applyFont="1" applyFill="1" applyBorder="1" applyAlignment="1">
      <alignment horizontal="left" vertical="top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top" wrapText="1"/>
    </xf>
    <xf numFmtId="0" fontId="33" fillId="3" borderId="11" xfId="0" applyFont="1" applyFill="1" applyBorder="1" applyAlignment="1">
      <alignment horizontal="left" vertical="top" wrapText="1"/>
    </xf>
    <xf numFmtId="0" fontId="30" fillId="3" borderId="23" xfId="0" applyFont="1" applyFill="1" applyBorder="1" applyAlignment="1">
      <alignment horizontal="left" vertical="top" wrapText="1"/>
    </xf>
    <xf numFmtId="0" fontId="30" fillId="3" borderId="9" xfId="0" applyFont="1" applyFill="1" applyBorder="1" applyAlignment="1">
      <alignment horizontal="left" vertical="top" wrapText="1"/>
    </xf>
    <xf numFmtId="0" fontId="30" fillId="3" borderId="10" xfId="0" applyFont="1" applyFill="1" applyBorder="1" applyAlignment="1">
      <alignment horizontal="left" vertical="top" wrapText="1"/>
    </xf>
    <xf numFmtId="4" fontId="31" fillId="3" borderId="46" xfId="0" applyNumberFormat="1" applyFont="1" applyFill="1" applyBorder="1" applyAlignment="1">
      <alignment horizontal="center" vertical="center" wrapText="1"/>
    </xf>
    <xf numFmtId="4" fontId="30" fillId="3" borderId="46" xfId="0" applyNumberFormat="1" applyFont="1" applyFill="1" applyBorder="1" applyAlignment="1">
      <alignment horizontal="center" vertical="center" wrapText="1"/>
    </xf>
    <xf numFmtId="0" fontId="31" fillId="3" borderId="58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wrapText="1"/>
    </xf>
    <xf numFmtId="0" fontId="30" fillId="3" borderId="0" xfId="0" applyFont="1" applyFill="1" applyAlignment="1">
      <alignment horizontal="left"/>
    </xf>
    <xf numFmtId="0" fontId="30" fillId="3" borderId="0" xfId="0" applyFont="1" applyFill="1" applyAlignment="1"/>
    <xf numFmtId="49" fontId="30" fillId="3" borderId="0" xfId="0" applyNumberFormat="1" applyFont="1" applyFill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3" borderId="51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 wrapText="1"/>
    </xf>
    <xf numFmtId="4" fontId="31" fillId="3" borderId="45" xfId="0" applyNumberFormat="1" applyFont="1" applyFill="1" applyBorder="1" applyAlignment="1">
      <alignment horizontal="center" vertical="center" wrapText="1"/>
    </xf>
    <xf numFmtId="4" fontId="31" fillId="3" borderId="58" xfId="0" applyNumberFormat="1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4" fontId="30" fillId="3" borderId="0" xfId="0" applyNumberFormat="1" applyFont="1" applyFill="1" applyAlignment="1">
      <alignment horizontal="left" vertical="top" wrapText="1"/>
    </xf>
    <xf numFmtId="4" fontId="30" fillId="3" borderId="58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56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left" vertical="top" wrapText="1"/>
    </xf>
    <xf numFmtId="0" fontId="33" fillId="6" borderId="49" xfId="0" applyFont="1" applyFill="1" applyBorder="1" applyAlignment="1">
      <alignment horizontal="left" vertical="top" wrapText="1"/>
    </xf>
    <xf numFmtId="0" fontId="33" fillId="6" borderId="50" xfId="0" applyFont="1" applyFill="1" applyBorder="1" applyAlignment="1">
      <alignment horizontal="left" vertical="top" wrapText="1"/>
    </xf>
    <xf numFmtId="0" fontId="33" fillId="6" borderId="16" xfId="0" applyFont="1" applyFill="1" applyBorder="1" applyAlignment="1">
      <alignment horizontal="left" vertical="top" wrapText="1"/>
    </xf>
    <xf numFmtId="0" fontId="33" fillId="6" borderId="0" xfId="0" applyFont="1" applyFill="1" applyBorder="1" applyAlignment="1">
      <alignment horizontal="left" vertical="top" wrapText="1"/>
    </xf>
    <xf numFmtId="0" fontId="33" fillId="6" borderId="11" xfId="0" applyFont="1" applyFill="1" applyBorder="1" applyAlignment="1">
      <alignment horizontal="left" vertical="top" wrapText="1"/>
    </xf>
    <xf numFmtId="0" fontId="33" fillId="6" borderId="17" xfId="0" applyFont="1" applyFill="1" applyBorder="1" applyAlignment="1">
      <alignment horizontal="left" vertical="top" wrapText="1"/>
    </xf>
    <xf numFmtId="0" fontId="33" fillId="6" borderId="51" xfId="0" applyFont="1" applyFill="1" applyBorder="1" applyAlignment="1">
      <alignment horizontal="left" vertical="top" wrapText="1"/>
    </xf>
    <xf numFmtId="0" fontId="33" fillId="6" borderId="52" xfId="0" applyFont="1" applyFill="1" applyBorder="1" applyAlignment="1">
      <alignment horizontal="left" vertical="top" wrapText="1"/>
    </xf>
    <xf numFmtId="0" fontId="30" fillId="6" borderId="9" xfId="0" applyFont="1" applyFill="1" applyBorder="1" applyAlignment="1">
      <alignment horizontal="left" vertical="top" wrapText="1"/>
    </xf>
    <xf numFmtId="0" fontId="31" fillId="3" borderId="23" xfId="0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vertical="top" wrapText="1"/>
    </xf>
    <xf numFmtId="0" fontId="30" fillId="3" borderId="4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51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4" fontId="33" fillId="3" borderId="23" xfId="0" applyNumberFormat="1" applyFont="1" applyFill="1" applyBorder="1" applyAlignment="1">
      <alignment horizontal="center" vertical="center"/>
    </xf>
    <xf numFmtId="4" fontId="33" fillId="3" borderId="10" xfId="0" applyNumberFormat="1" applyFont="1" applyFill="1" applyBorder="1" applyAlignment="1">
      <alignment horizontal="center" vertical="center"/>
    </xf>
    <xf numFmtId="4" fontId="33" fillId="3" borderId="23" xfId="0" applyNumberFormat="1" applyFont="1" applyFill="1" applyBorder="1" applyAlignment="1">
      <alignment horizontal="center"/>
    </xf>
    <xf numFmtId="4" fontId="33" fillId="3" borderId="10" xfId="0" applyNumberFormat="1" applyFont="1" applyFill="1" applyBorder="1" applyAlignment="1">
      <alignment horizontal="center"/>
    </xf>
    <xf numFmtId="164" fontId="30" fillId="3" borderId="23" xfId="0" applyNumberFormat="1" applyFont="1" applyFill="1" applyBorder="1" applyAlignment="1">
      <alignment horizontal="center" vertical="center"/>
    </xf>
    <xf numFmtId="164" fontId="30" fillId="3" borderId="10" xfId="0" applyNumberFormat="1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23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0" xfId="0" applyFont="1" applyFill="1" applyAlignment="1">
      <alignment horizontal="left" wrapText="1"/>
    </xf>
    <xf numFmtId="0" fontId="30" fillId="3" borderId="49" xfId="0" applyFont="1" applyFill="1" applyBorder="1"/>
    <xf numFmtId="0" fontId="30" fillId="3" borderId="50" xfId="0" applyFont="1" applyFill="1" applyBorder="1"/>
    <xf numFmtId="0" fontId="30" fillId="3" borderId="17" xfId="0" applyFont="1" applyFill="1" applyBorder="1"/>
    <xf numFmtId="0" fontId="30" fillId="3" borderId="51" xfId="0" applyFont="1" applyFill="1" applyBorder="1"/>
    <xf numFmtId="0" fontId="30" fillId="3" borderId="52" xfId="0" applyFont="1" applyFill="1" applyBorder="1"/>
    <xf numFmtId="0" fontId="33" fillId="3" borderId="23" xfId="0" applyFont="1" applyFill="1" applyBorder="1" applyAlignment="1">
      <alignment horizontal="left" vertical="top" wrapText="1"/>
    </xf>
    <xf numFmtId="0" fontId="33" fillId="3" borderId="10" xfId="0" applyFont="1" applyFill="1" applyBorder="1"/>
    <xf numFmtId="4" fontId="5" fillId="3" borderId="23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30" fillId="3" borderId="41" xfId="0" quotePrefix="1" applyFont="1" applyFill="1" applyBorder="1" applyAlignment="1">
      <alignment horizontal="center"/>
    </xf>
    <xf numFmtId="0" fontId="30" fillId="3" borderId="32" xfId="0" quotePrefix="1" applyFont="1" applyFill="1" applyBorder="1" applyAlignment="1">
      <alignment horizontal="center"/>
    </xf>
    <xf numFmtId="0" fontId="30" fillId="3" borderId="9" xfId="0" applyFont="1" applyFill="1" applyBorder="1" applyAlignment="1">
      <alignment horizontal="left" wrapText="1"/>
    </xf>
    <xf numFmtId="0" fontId="30" fillId="3" borderId="56" xfId="0" applyFont="1" applyFill="1" applyBorder="1" applyAlignment="1">
      <alignment horizontal="center" vertical="top" wrapText="1"/>
    </xf>
    <xf numFmtId="0" fontId="30" fillId="3" borderId="58" xfId="0" applyFont="1" applyFill="1" applyBorder="1" applyAlignment="1">
      <alignment horizontal="center" vertical="top" wrapText="1"/>
    </xf>
    <xf numFmtId="0" fontId="30" fillId="3" borderId="0" xfId="0" applyFont="1" applyFill="1" applyAlignment="1">
      <alignment horizontal="left" vertical="top" wrapText="1"/>
    </xf>
    <xf numFmtId="0" fontId="33" fillId="3" borderId="15" xfId="0" applyFont="1" applyFill="1" applyBorder="1" applyAlignment="1">
      <alignment horizontal="center" vertical="top" wrapText="1"/>
    </xf>
    <xf numFmtId="0" fontId="33" fillId="3" borderId="49" xfId="0" applyFont="1" applyFill="1" applyBorder="1" applyAlignment="1">
      <alignment horizontal="center" vertical="top" wrapText="1"/>
    </xf>
    <xf numFmtId="0" fontId="33" fillId="3" borderId="50" xfId="0" applyFont="1" applyFill="1" applyBorder="1" applyAlignment="1">
      <alignment horizontal="center" vertical="top" wrapText="1"/>
    </xf>
    <xf numFmtId="0" fontId="33" fillId="3" borderId="16" xfId="0" applyFont="1" applyFill="1" applyBorder="1" applyAlignment="1">
      <alignment horizontal="center" vertical="top" wrapText="1"/>
    </xf>
    <xf numFmtId="0" fontId="33" fillId="3" borderId="0" xfId="0" applyFont="1" applyFill="1" applyBorder="1" applyAlignment="1">
      <alignment horizontal="center" vertical="top" wrapText="1"/>
    </xf>
    <xf numFmtId="0" fontId="33" fillId="3" borderId="11" xfId="0" applyFont="1" applyFill="1" applyBorder="1" applyAlignment="1">
      <alignment horizontal="center" vertical="top" wrapText="1"/>
    </xf>
    <xf numFmtId="0" fontId="33" fillId="3" borderId="17" xfId="0" applyFont="1" applyFill="1" applyBorder="1" applyAlignment="1">
      <alignment horizontal="center" vertical="top" wrapText="1"/>
    </xf>
    <xf numFmtId="0" fontId="33" fillId="3" borderId="51" xfId="0" applyFont="1" applyFill="1" applyBorder="1" applyAlignment="1">
      <alignment horizontal="center" vertical="top" wrapText="1"/>
    </xf>
    <xf numFmtId="0" fontId="33" fillId="3" borderId="52" xfId="0" applyFont="1" applyFill="1" applyBorder="1" applyAlignment="1">
      <alignment horizontal="center" vertical="top" wrapText="1"/>
    </xf>
    <xf numFmtId="0" fontId="30" fillId="3" borderId="15" xfId="0" applyFont="1" applyFill="1" applyBorder="1" applyAlignment="1">
      <alignment horizontal="left" vertical="top" wrapText="1"/>
    </xf>
    <xf numFmtId="0" fontId="30" fillId="3" borderId="0" xfId="0" applyFont="1" applyFill="1" applyAlignment="1">
      <alignment horizontal="left" vertical="top"/>
    </xf>
    <xf numFmtId="49" fontId="33" fillId="3" borderId="45" xfId="10" applyNumberFormat="1" applyFont="1" applyFill="1" applyBorder="1" applyAlignment="1" applyProtection="1">
      <alignment horizontal="center" vertical="center"/>
      <protection locked="0"/>
    </xf>
    <xf numFmtId="49" fontId="33" fillId="3" borderId="56" xfId="10" applyNumberFormat="1" applyFont="1" applyFill="1" applyBorder="1" applyAlignment="1" applyProtection="1">
      <alignment horizontal="center" vertical="center"/>
      <protection locked="0"/>
    </xf>
    <xf numFmtId="49" fontId="33" fillId="3" borderId="58" xfId="10" applyNumberFormat="1" applyFont="1" applyFill="1" applyBorder="1" applyAlignment="1" applyProtection="1">
      <alignment horizontal="center" vertical="center"/>
      <protection locked="0"/>
    </xf>
    <xf numFmtId="0" fontId="31" fillId="3" borderId="23" xfId="13" applyFont="1" applyFill="1" applyBorder="1" applyAlignment="1">
      <alignment horizontal="left" vertical="center"/>
    </xf>
    <xf numFmtId="0" fontId="31" fillId="3" borderId="9" xfId="13" applyFont="1" applyFill="1" applyBorder="1" applyAlignment="1">
      <alignment horizontal="left" vertical="center"/>
    </xf>
    <xf numFmtId="0" fontId="31" fillId="3" borderId="10" xfId="13" applyFont="1" applyFill="1" applyBorder="1" applyAlignment="1">
      <alignment horizontal="left" vertical="center"/>
    </xf>
    <xf numFmtId="0" fontId="29" fillId="3" borderId="0" xfId="11" applyFont="1" applyFill="1" applyBorder="1" applyAlignment="1" applyProtection="1">
      <alignment horizontal="center"/>
      <protection hidden="1"/>
    </xf>
    <xf numFmtId="0" fontId="33" fillId="3" borderId="0" xfId="10" applyFont="1" applyFill="1" applyBorder="1" applyAlignment="1">
      <alignment horizontal="center" vertical="center"/>
    </xf>
    <xf numFmtId="0" fontId="33" fillId="0" borderId="0" xfId="10" applyFont="1" applyFill="1" applyBorder="1" applyAlignment="1">
      <alignment horizontal="center" vertical="center"/>
    </xf>
    <xf numFmtId="0" fontId="33" fillId="3" borderId="45" xfId="10" applyFont="1" applyFill="1" applyBorder="1" applyAlignment="1">
      <alignment horizontal="center" vertical="center"/>
    </xf>
    <xf numFmtId="0" fontId="33" fillId="3" borderId="56" xfId="10" applyFont="1" applyFill="1" applyBorder="1" applyAlignment="1">
      <alignment horizontal="center" vertical="center"/>
    </xf>
    <xf numFmtId="0" fontId="33" fillId="3" borderId="58" xfId="10" applyFont="1" applyFill="1" applyBorder="1" applyAlignment="1">
      <alignment horizontal="center" vertical="center"/>
    </xf>
    <xf numFmtId="0" fontId="33" fillId="3" borderId="45" xfId="10" applyFont="1" applyFill="1" applyBorder="1" applyAlignment="1">
      <alignment horizontal="center" vertical="center" wrapText="1"/>
    </xf>
    <xf numFmtId="0" fontId="33" fillId="3" borderId="56" xfId="10" applyFont="1" applyFill="1" applyBorder="1" applyAlignment="1">
      <alignment horizontal="center" vertical="center" wrapText="1"/>
    </xf>
    <xf numFmtId="0" fontId="33" fillId="3" borderId="58" xfId="10" applyFont="1" applyFill="1" applyBorder="1" applyAlignment="1">
      <alignment horizontal="center" vertical="center" wrapText="1"/>
    </xf>
    <xf numFmtId="49" fontId="33" fillId="3" borderId="15" xfId="10" applyNumberFormat="1" applyFont="1" applyFill="1" applyBorder="1" applyAlignment="1" applyProtection="1">
      <alignment horizontal="center" vertical="center"/>
      <protection locked="0"/>
    </xf>
    <xf numFmtId="49" fontId="33" fillId="3" borderId="49" xfId="10" applyNumberFormat="1" applyFont="1" applyFill="1" applyBorder="1" applyAlignment="1" applyProtection="1">
      <alignment horizontal="center" vertical="center"/>
      <protection locked="0"/>
    </xf>
    <xf numFmtId="49" fontId="33" fillId="3" borderId="50" xfId="10" applyNumberFormat="1" applyFont="1" applyFill="1" applyBorder="1" applyAlignment="1" applyProtection="1">
      <alignment horizontal="center" vertical="center"/>
      <protection locked="0"/>
    </xf>
    <xf numFmtId="49" fontId="33" fillId="3" borderId="17" xfId="10" applyNumberFormat="1" applyFont="1" applyFill="1" applyBorder="1" applyAlignment="1" applyProtection="1">
      <alignment horizontal="center" vertical="center"/>
      <protection locked="0"/>
    </xf>
    <xf numFmtId="49" fontId="33" fillId="3" borderId="51" xfId="10" applyNumberFormat="1" applyFont="1" applyFill="1" applyBorder="1" applyAlignment="1" applyProtection="1">
      <alignment horizontal="center" vertical="center"/>
      <protection locked="0"/>
    </xf>
    <xf numFmtId="49" fontId="33" fillId="3" borderId="52" xfId="10" applyNumberFormat="1" applyFont="1" applyFill="1" applyBorder="1" applyAlignment="1" applyProtection="1">
      <alignment horizontal="center" vertical="center"/>
      <protection locked="0"/>
    </xf>
  </cellXfs>
  <cellStyles count="19">
    <cellStyle name="Normal 2" xfId="1"/>
    <cellStyle name="Normal 3" xfId="2"/>
    <cellStyle name="Normal_Domestic 14042009_ITI_draft" xfId="3"/>
    <cellStyle name="Percent 2" xfId="4"/>
    <cellStyle name="SAPBEXstdItem" xfId="5"/>
    <cellStyle name="Гиперссылка" xfId="18" builtinId="8"/>
    <cellStyle name="Денежный 2" xfId="6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_pltc" xfId="11"/>
    <cellStyle name="Обычный_TCkatalog" xfId="12"/>
    <cellStyle name="Обычный_Прайс-листы отдела продаж 24.04.02" xfId="13"/>
    <cellStyle name="Процентный 2" xfId="14"/>
    <cellStyle name="Процентный 3" xfId="15"/>
    <cellStyle name="Тысячи [0]_figures" xfId="16"/>
    <cellStyle name="Тысячи_figures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0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28575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0"/>
          <a:ext cx="2276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28575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5350" cy="5786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4</xdr:col>
      <xdr:colOff>952500</xdr:colOff>
      <xdr:row>2</xdr:row>
      <xdr:rowOff>9525</xdr:rowOff>
    </xdr:to>
    <xdr:pic>
      <xdr:nvPicPr>
        <xdr:cNvPr id="12289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0"/>
          <a:ext cx="25241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2572124</xdr:colOff>
      <xdr:row>2</xdr:row>
      <xdr:rowOff>173813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2124" cy="57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307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28575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4400" cy="578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40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0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8575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5350" cy="5786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512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28575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0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28575"/>
          <a:ext cx="2390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5350" cy="5786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614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28575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0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28575"/>
          <a:ext cx="2390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5350" cy="5786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28575</xdr:rowOff>
    </xdr:from>
    <xdr:to>
      <xdr:col>11</xdr:col>
      <xdr:colOff>685800</xdr:colOff>
      <xdr:row>2</xdr:row>
      <xdr:rowOff>47625</xdr:rowOff>
    </xdr:to>
    <xdr:pic>
      <xdr:nvPicPr>
        <xdr:cNvPr id="716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28575"/>
          <a:ext cx="2324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0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7075" y="28575"/>
          <a:ext cx="2390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5350" cy="5786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0</xdr:rowOff>
    </xdr:from>
    <xdr:to>
      <xdr:col>11</xdr:col>
      <xdr:colOff>666750</xdr:colOff>
      <xdr:row>2</xdr:row>
      <xdr:rowOff>9525</xdr:rowOff>
    </xdr:to>
    <xdr:pic>
      <xdr:nvPicPr>
        <xdr:cNvPr id="819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0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28575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0"/>
          <a:ext cx="2276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28575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4400" cy="578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28575</xdr:rowOff>
    </xdr:from>
    <xdr:to>
      <xdr:col>11</xdr:col>
      <xdr:colOff>628650</xdr:colOff>
      <xdr:row>2</xdr:row>
      <xdr:rowOff>38100</xdr:rowOff>
    </xdr:to>
    <xdr:pic>
      <xdr:nvPicPr>
        <xdr:cNvPr id="921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8575"/>
          <a:ext cx="2343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4200" y="28575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58025" y="0"/>
          <a:ext cx="2276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1825" y="28575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5350" cy="5786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11265" name="Picture 7" descr="roc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3295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838200</xdr:colOff>
      <xdr:row>0</xdr:row>
      <xdr:rowOff>0</xdr:rowOff>
    </xdr:from>
    <xdr:to>
      <xdr:col>11</xdr:col>
      <xdr:colOff>619125</xdr:colOff>
      <xdr:row>2</xdr:row>
      <xdr:rowOff>0</xdr:rowOff>
    </xdr:to>
    <xdr:pic>
      <xdr:nvPicPr>
        <xdr:cNvPr id="11266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0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628650</xdr:colOff>
      <xdr:row>2</xdr:row>
      <xdr:rowOff>38100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28575"/>
          <a:ext cx="2343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28575</xdr:rowOff>
    </xdr:from>
    <xdr:to>
      <xdr:col>11</xdr:col>
      <xdr:colOff>619125</xdr:colOff>
      <xdr:row>2</xdr:row>
      <xdr:rowOff>38100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0" y="28575"/>
          <a:ext cx="2381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11</xdr:col>
      <xdr:colOff>695325</xdr:colOff>
      <xdr:row>2</xdr:row>
      <xdr:rowOff>9525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53325" y="0"/>
          <a:ext cx="2333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28575</xdr:rowOff>
    </xdr:from>
    <xdr:to>
      <xdr:col>11</xdr:col>
      <xdr:colOff>676275</xdr:colOff>
      <xdr:row>2</xdr:row>
      <xdr:rowOff>38100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28575"/>
          <a:ext cx="2390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3</xdr:row>
      <xdr:rowOff>7126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5400" cy="578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ps01\analysis\Documents%20and%20Settings\ovc\Local%20Settings\Temporary%20Internet%20Files\OLK169\1&#1050;&#1086;&#1087;&#1080;&#1103;%20&#1080;&#1079;&#1086;&#1083;&#1103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_list"/>
      <sheetName val="order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Tab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nfas.spb.ru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nfas.spb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nfas.spb.ru/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nfas.spb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nfas.spb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nfas.spb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nfas.spb.ru/" TargetMode="External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nfas.spb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nfas.sp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showGridLines="0" view="pageBreakPreview" zoomScale="75" zoomScaleNormal="85" zoomScaleSheetLayoutView="75" workbookViewId="0">
      <pane ySplit="8" topLeftCell="A9" activePane="bottomLeft" state="frozen"/>
      <selection activeCell="A32" sqref="A32:J32"/>
      <selection pane="bottomLeft" activeCell="A4" sqref="A4:L4"/>
    </sheetView>
  </sheetViews>
  <sheetFormatPr defaultRowHeight="12.75"/>
  <cols>
    <col min="1" max="1" width="7.7109375" style="23" customWidth="1"/>
    <col min="2" max="3" width="7.7109375" style="9" customWidth="1"/>
    <col min="4" max="4" width="39.7109375" style="2" customWidth="1"/>
    <col min="5" max="7" width="8.7109375" style="2" customWidth="1"/>
    <col min="8" max="10" width="10.28515625" style="2" customWidth="1"/>
    <col min="11" max="12" width="10.7109375" style="3" customWidth="1"/>
    <col min="13" max="13" width="10.7109375" style="15" hidden="1" customWidth="1"/>
    <col min="14" max="16384" width="9.140625" style="2"/>
  </cols>
  <sheetData>
    <row r="1" spans="1:14" s="9" customFormat="1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</row>
    <row r="2" spans="1:14" s="9" customFormat="1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</row>
    <row r="3" spans="1:14" s="9" customFormat="1" ht="15" customHeight="1">
      <c r="A3" s="415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6"/>
    </row>
    <row r="4" spans="1:14" s="9" customFormat="1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5"/>
    </row>
    <row r="5" spans="1:14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9"/>
    </row>
    <row r="6" spans="1:14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52"/>
    </row>
    <row r="7" spans="1:14" s="21" customFormat="1" ht="14.25" customHeight="1">
      <c r="A7" s="420" t="s">
        <v>1</v>
      </c>
      <c r="B7" s="420"/>
      <c r="C7" s="420"/>
      <c r="D7" s="420"/>
      <c r="E7" s="420" t="s">
        <v>3</v>
      </c>
      <c r="F7" s="419"/>
      <c r="G7" s="419"/>
      <c r="H7" s="418" t="s">
        <v>4</v>
      </c>
      <c r="I7" s="418" t="s">
        <v>5</v>
      </c>
      <c r="J7" s="418" t="s">
        <v>6</v>
      </c>
      <c r="K7" s="449" t="s">
        <v>265</v>
      </c>
      <c r="L7" s="450"/>
      <c r="M7" s="76"/>
      <c r="N7" s="20"/>
    </row>
    <row r="8" spans="1:14" s="21" customFormat="1" ht="16.5" customHeight="1">
      <c r="A8" s="420"/>
      <c r="B8" s="420"/>
      <c r="C8" s="420"/>
      <c r="D8" s="419"/>
      <c r="E8" s="402" t="s">
        <v>7</v>
      </c>
      <c r="F8" s="402" t="s">
        <v>8</v>
      </c>
      <c r="G8" s="402" t="s">
        <v>9</v>
      </c>
      <c r="H8" s="419"/>
      <c r="I8" s="419"/>
      <c r="J8" s="419"/>
      <c r="K8" s="106" t="s">
        <v>266</v>
      </c>
      <c r="L8" s="106" t="s">
        <v>267</v>
      </c>
      <c r="M8" s="22" t="s">
        <v>89</v>
      </c>
      <c r="N8" s="20"/>
    </row>
    <row r="9" spans="1:14" s="21" customFormat="1" ht="15.95" customHeight="1">
      <c r="A9" s="423" t="s">
        <v>55</v>
      </c>
      <c r="B9" s="424"/>
      <c r="C9" s="424"/>
      <c r="D9" s="424"/>
      <c r="E9" s="424"/>
      <c r="F9" s="424"/>
      <c r="G9" s="424"/>
      <c r="H9" s="424"/>
      <c r="I9" s="424"/>
      <c r="J9" s="424"/>
      <c r="K9" s="425"/>
      <c r="L9" s="426"/>
      <c r="M9" s="79"/>
      <c r="N9" s="20"/>
    </row>
    <row r="10" spans="1:14" s="9" customFormat="1" ht="14.1" customHeight="1">
      <c r="A10" s="427" t="s">
        <v>11</v>
      </c>
      <c r="B10" s="428"/>
      <c r="C10" s="429"/>
      <c r="D10" s="136" t="s">
        <v>69</v>
      </c>
      <c r="E10" s="107">
        <v>1000</v>
      </c>
      <c r="F10" s="108">
        <v>600</v>
      </c>
      <c r="G10" s="283">
        <v>50</v>
      </c>
      <c r="H10" s="110">
        <v>10</v>
      </c>
      <c r="I10" s="111">
        <f t="shared" ref="I10:I25" si="0">E10*F10*H10/1000000</f>
        <v>6</v>
      </c>
      <c r="J10" s="111">
        <f t="shared" ref="J10:J25" si="1">E10*F10*G10*H10/1000000000</f>
        <v>0.3</v>
      </c>
      <c r="K10" s="113">
        <f t="shared" ref="K10:K24" si="2">L10*J10/I10</f>
        <v>122.55</v>
      </c>
      <c r="L10" s="113">
        <f>M10*(100%-$L$6)</f>
        <v>2451</v>
      </c>
      <c r="M10" s="14">
        <v>2451</v>
      </c>
    </row>
    <row r="11" spans="1:14" s="9" customFormat="1" ht="14.1" customHeight="1">
      <c r="A11" s="430"/>
      <c r="B11" s="431"/>
      <c r="C11" s="432"/>
      <c r="D11" s="123"/>
      <c r="E11" s="257">
        <v>1000</v>
      </c>
      <c r="F11" s="258">
        <v>600</v>
      </c>
      <c r="G11" s="285">
        <v>60</v>
      </c>
      <c r="H11" s="145">
        <v>8</v>
      </c>
      <c r="I11" s="287">
        <f t="shared" si="0"/>
        <v>4.8</v>
      </c>
      <c r="J11" s="287">
        <f t="shared" si="1"/>
        <v>0.28799999999999998</v>
      </c>
      <c r="K11" s="146">
        <f t="shared" si="2"/>
        <v>147.06</v>
      </c>
      <c r="L11" s="288">
        <f t="shared" ref="L11:L29" si="3">M11*(100%-$L$6)</f>
        <v>2451</v>
      </c>
      <c r="M11" s="4">
        <v>2451</v>
      </c>
    </row>
    <row r="12" spans="1:14" s="9" customFormat="1" ht="14.1" customHeight="1">
      <c r="A12" s="422"/>
      <c r="B12" s="431"/>
      <c r="C12" s="432"/>
      <c r="D12" s="123" t="s">
        <v>63</v>
      </c>
      <c r="E12" s="257">
        <v>1000</v>
      </c>
      <c r="F12" s="258">
        <v>600</v>
      </c>
      <c r="G12" s="285">
        <v>70</v>
      </c>
      <c r="H12" s="145">
        <v>8</v>
      </c>
      <c r="I12" s="287">
        <f t="shared" si="0"/>
        <v>4.8</v>
      </c>
      <c r="J12" s="287">
        <f t="shared" si="1"/>
        <v>0.33600000000000002</v>
      </c>
      <c r="K12" s="146">
        <f t="shared" si="2"/>
        <v>171.57000000000002</v>
      </c>
      <c r="L12" s="288">
        <f t="shared" si="3"/>
        <v>2451</v>
      </c>
      <c r="M12" s="4">
        <v>2451</v>
      </c>
    </row>
    <row r="13" spans="1:14" s="9" customFormat="1" ht="14.1" customHeight="1">
      <c r="A13" s="422"/>
      <c r="B13" s="431"/>
      <c r="C13" s="432"/>
      <c r="D13" s="123"/>
      <c r="E13" s="257">
        <v>1000</v>
      </c>
      <c r="F13" s="258">
        <v>600</v>
      </c>
      <c r="G13" s="285">
        <v>80</v>
      </c>
      <c r="H13" s="145">
        <v>6</v>
      </c>
      <c r="I13" s="287">
        <f t="shared" si="0"/>
        <v>3.6</v>
      </c>
      <c r="J13" s="287">
        <f t="shared" si="1"/>
        <v>0.28799999999999998</v>
      </c>
      <c r="K13" s="146">
        <f t="shared" si="2"/>
        <v>196.07999999999998</v>
      </c>
      <c r="L13" s="288">
        <f t="shared" si="3"/>
        <v>2451</v>
      </c>
      <c r="M13" s="4">
        <v>2451</v>
      </c>
    </row>
    <row r="14" spans="1:14" s="9" customFormat="1" ht="14.1" customHeight="1">
      <c r="A14" s="422"/>
      <c r="B14" s="431"/>
      <c r="C14" s="432"/>
      <c r="D14" s="123"/>
      <c r="E14" s="257">
        <v>1000</v>
      </c>
      <c r="F14" s="258">
        <v>600</v>
      </c>
      <c r="G14" s="285">
        <v>90</v>
      </c>
      <c r="H14" s="145">
        <v>6</v>
      </c>
      <c r="I14" s="287">
        <f t="shared" si="0"/>
        <v>3.6</v>
      </c>
      <c r="J14" s="287">
        <f t="shared" si="1"/>
        <v>0.32400000000000001</v>
      </c>
      <c r="K14" s="146">
        <f t="shared" si="2"/>
        <v>220.59</v>
      </c>
      <c r="L14" s="288">
        <f t="shared" si="3"/>
        <v>2451</v>
      </c>
      <c r="M14" s="4">
        <v>2451</v>
      </c>
    </row>
    <row r="15" spans="1:14" s="9" customFormat="1" ht="14.1" customHeight="1">
      <c r="A15" s="422"/>
      <c r="B15" s="431"/>
      <c r="C15" s="432"/>
      <c r="D15" s="123"/>
      <c r="E15" s="257">
        <v>1000</v>
      </c>
      <c r="F15" s="258">
        <v>600</v>
      </c>
      <c r="G15" s="285">
        <v>100</v>
      </c>
      <c r="H15" s="145">
        <v>5</v>
      </c>
      <c r="I15" s="287">
        <f t="shared" si="0"/>
        <v>3</v>
      </c>
      <c r="J15" s="287">
        <f t="shared" si="1"/>
        <v>0.3</v>
      </c>
      <c r="K15" s="146">
        <f t="shared" si="2"/>
        <v>245.1</v>
      </c>
      <c r="L15" s="288">
        <f t="shared" si="3"/>
        <v>2451</v>
      </c>
      <c r="M15" s="4">
        <v>2451</v>
      </c>
    </row>
    <row r="16" spans="1:14" s="9" customFormat="1" ht="14.1" customHeight="1">
      <c r="A16" s="422"/>
      <c r="B16" s="431"/>
      <c r="C16" s="432"/>
      <c r="D16" s="123"/>
      <c r="E16" s="257">
        <v>1000</v>
      </c>
      <c r="F16" s="258">
        <v>600</v>
      </c>
      <c r="G16" s="285">
        <v>110</v>
      </c>
      <c r="H16" s="145">
        <v>5</v>
      </c>
      <c r="I16" s="287">
        <f t="shared" si="0"/>
        <v>3</v>
      </c>
      <c r="J16" s="287">
        <f t="shared" si="1"/>
        <v>0.33</v>
      </c>
      <c r="K16" s="146">
        <f t="shared" si="2"/>
        <v>269.61</v>
      </c>
      <c r="L16" s="288">
        <f t="shared" si="3"/>
        <v>2451</v>
      </c>
      <c r="M16" s="4">
        <v>2451</v>
      </c>
    </row>
    <row r="17" spans="1:16" s="9" customFormat="1" ht="14.1" customHeight="1">
      <c r="A17" s="422"/>
      <c r="B17" s="431"/>
      <c r="C17" s="432"/>
      <c r="D17" s="123"/>
      <c r="E17" s="257">
        <v>1000</v>
      </c>
      <c r="F17" s="258">
        <v>600</v>
      </c>
      <c r="G17" s="285">
        <v>120</v>
      </c>
      <c r="H17" s="145">
        <v>4</v>
      </c>
      <c r="I17" s="287">
        <f t="shared" si="0"/>
        <v>2.4</v>
      </c>
      <c r="J17" s="287">
        <f t="shared" si="1"/>
        <v>0.28799999999999998</v>
      </c>
      <c r="K17" s="146">
        <f t="shared" si="2"/>
        <v>294.12</v>
      </c>
      <c r="L17" s="288">
        <f t="shared" si="3"/>
        <v>2451</v>
      </c>
      <c r="M17" s="4">
        <v>2451</v>
      </c>
    </row>
    <row r="18" spans="1:16" s="9" customFormat="1" ht="14.1" customHeight="1">
      <c r="A18" s="422"/>
      <c r="B18" s="431"/>
      <c r="C18" s="432"/>
      <c r="D18" s="123"/>
      <c r="E18" s="257">
        <v>1000</v>
      </c>
      <c r="F18" s="258">
        <v>600</v>
      </c>
      <c r="G18" s="285">
        <v>130</v>
      </c>
      <c r="H18" s="145">
        <v>4</v>
      </c>
      <c r="I18" s="287">
        <f t="shared" si="0"/>
        <v>2.4</v>
      </c>
      <c r="J18" s="287">
        <f t="shared" si="1"/>
        <v>0.312</v>
      </c>
      <c r="K18" s="146">
        <f t="shared" si="2"/>
        <v>318.63</v>
      </c>
      <c r="L18" s="288">
        <f t="shared" si="3"/>
        <v>2451</v>
      </c>
      <c r="M18" s="4">
        <v>2451</v>
      </c>
    </row>
    <row r="19" spans="1:16" s="9" customFormat="1" ht="14.1" customHeight="1">
      <c r="A19" s="422"/>
      <c r="B19" s="431"/>
      <c r="C19" s="432"/>
      <c r="D19" s="123"/>
      <c r="E19" s="257">
        <v>1000</v>
      </c>
      <c r="F19" s="258">
        <v>600</v>
      </c>
      <c r="G19" s="285">
        <v>140</v>
      </c>
      <c r="H19" s="145">
        <v>4</v>
      </c>
      <c r="I19" s="287">
        <f t="shared" si="0"/>
        <v>2.4</v>
      </c>
      <c r="J19" s="287">
        <f t="shared" si="1"/>
        <v>0.33600000000000002</v>
      </c>
      <c r="K19" s="146">
        <f t="shared" si="2"/>
        <v>343.14000000000004</v>
      </c>
      <c r="L19" s="288">
        <f t="shared" si="3"/>
        <v>2451</v>
      </c>
      <c r="M19" s="4">
        <v>2451</v>
      </c>
    </row>
    <row r="20" spans="1:16" s="9" customFormat="1" ht="14.1" customHeight="1">
      <c r="A20" s="422"/>
      <c r="B20" s="431"/>
      <c r="C20" s="432"/>
      <c r="D20" s="123"/>
      <c r="E20" s="257">
        <v>1000</v>
      </c>
      <c r="F20" s="258">
        <v>600</v>
      </c>
      <c r="G20" s="285">
        <v>150</v>
      </c>
      <c r="H20" s="145">
        <v>3</v>
      </c>
      <c r="I20" s="287">
        <f t="shared" si="0"/>
        <v>1.8</v>
      </c>
      <c r="J20" s="287">
        <f t="shared" si="1"/>
        <v>0.27</v>
      </c>
      <c r="K20" s="146">
        <f>L20*J20/I20</f>
        <v>367.65000000000003</v>
      </c>
      <c r="L20" s="288">
        <f t="shared" si="3"/>
        <v>2451</v>
      </c>
      <c r="M20" s="4">
        <v>2451</v>
      </c>
    </row>
    <row r="21" spans="1:16" s="9" customFormat="1" ht="14.1" customHeight="1">
      <c r="A21" s="422"/>
      <c r="B21" s="431"/>
      <c r="C21" s="432"/>
      <c r="D21" s="123"/>
      <c r="E21" s="257">
        <v>1000</v>
      </c>
      <c r="F21" s="258">
        <v>600</v>
      </c>
      <c r="G21" s="285">
        <v>160</v>
      </c>
      <c r="H21" s="145">
        <v>3</v>
      </c>
      <c r="I21" s="287">
        <f t="shared" si="0"/>
        <v>1.8</v>
      </c>
      <c r="J21" s="287">
        <f t="shared" si="1"/>
        <v>0.28799999999999998</v>
      </c>
      <c r="K21" s="146">
        <f t="shared" si="2"/>
        <v>392.15999999999997</v>
      </c>
      <c r="L21" s="288">
        <f t="shared" si="3"/>
        <v>2451</v>
      </c>
      <c r="M21" s="4">
        <v>2451</v>
      </c>
    </row>
    <row r="22" spans="1:16" s="9" customFormat="1" ht="14.1" customHeight="1">
      <c r="A22" s="422"/>
      <c r="B22" s="431"/>
      <c r="C22" s="432"/>
      <c r="D22" s="123"/>
      <c r="E22" s="257">
        <v>1000</v>
      </c>
      <c r="F22" s="258">
        <v>600</v>
      </c>
      <c r="G22" s="285">
        <v>170</v>
      </c>
      <c r="H22" s="145">
        <v>3</v>
      </c>
      <c r="I22" s="287">
        <f t="shared" si="0"/>
        <v>1.8</v>
      </c>
      <c r="J22" s="287">
        <f t="shared" si="1"/>
        <v>0.30599999999999999</v>
      </c>
      <c r="K22" s="146">
        <f t="shared" si="2"/>
        <v>416.66999999999996</v>
      </c>
      <c r="L22" s="288">
        <f t="shared" si="3"/>
        <v>2451</v>
      </c>
      <c r="M22" s="4">
        <v>2451</v>
      </c>
    </row>
    <row r="23" spans="1:16" s="9" customFormat="1" ht="14.1" customHeight="1">
      <c r="A23" s="422"/>
      <c r="B23" s="431"/>
      <c r="C23" s="432"/>
      <c r="D23" s="123"/>
      <c r="E23" s="257">
        <v>1000</v>
      </c>
      <c r="F23" s="258">
        <v>600</v>
      </c>
      <c r="G23" s="285">
        <v>180</v>
      </c>
      <c r="H23" s="145">
        <v>3</v>
      </c>
      <c r="I23" s="287">
        <f t="shared" si="0"/>
        <v>1.8</v>
      </c>
      <c r="J23" s="287">
        <f t="shared" si="1"/>
        <v>0.32400000000000001</v>
      </c>
      <c r="K23" s="146">
        <f t="shared" si="2"/>
        <v>441.18</v>
      </c>
      <c r="L23" s="288">
        <f t="shared" si="3"/>
        <v>2451</v>
      </c>
      <c r="M23" s="4">
        <v>2451</v>
      </c>
    </row>
    <row r="24" spans="1:16" s="9" customFormat="1" ht="14.1" customHeight="1">
      <c r="A24" s="422"/>
      <c r="B24" s="431"/>
      <c r="C24" s="432"/>
      <c r="D24" s="123"/>
      <c r="E24" s="257">
        <v>1000</v>
      </c>
      <c r="F24" s="258">
        <v>600</v>
      </c>
      <c r="G24" s="285">
        <v>190</v>
      </c>
      <c r="H24" s="145">
        <v>3</v>
      </c>
      <c r="I24" s="287">
        <f t="shared" si="0"/>
        <v>1.8</v>
      </c>
      <c r="J24" s="287">
        <f t="shared" si="1"/>
        <v>0.34200000000000003</v>
      </c>
      <c r="K24" s="146">
        <f t="shared" si="2"/>
        <v>465.69000000000005</v>
      </c>
      <c r="L24" s="288">
        <f t="shared" si="3"/>
        <v>2451</v>
      </c>
      <c r="M24" s="4">
        <v>2451</v>
      </c>
    </row>
    <row r="25" spans="1:16" s="9" customFormat="1" ht="14.1" customHeight="1">
      <c r="A25" s="433"/>
      <c r="B25" s="434"/>
      <c r="C25" s="435"/>
      <c r="D25" s="295"/>
      <c r="E25" s="148">
        <v>1000</v>
      </c>
      <c r="F25" s="149">
        <v>600</v>
      </c>
      <c r="G25" s="150">
        <v>200</v>
      </c>
      <c r="H25" s="151">
        <v>2</v>
      </c>
      <c r="I25" s="152">
        <f t="shared" si="0"/>
        <v>1.2</v>
      </c>
      <c r="J25" s="152">
        <f t="shared" si="1"/>
        <v>0.24</v>
      </c>
      <c r="K25" s="153">
        <f>L25*J25/I25</f>
        <v>490.20000000000005</v>
      </c>
      <c r="L25" s="296">
        <f t="shared" si="3"/>
        <v>2451</v>
      </c>
      <c r="M25" s="16">
        <v>2451</v>
      </c>
    </row>
    <row r="26" spans="1:16" s="9" customFormat="1" ht="13.5" customHeight="1">
      <c r="A26" s="427" t="s">
        <v>276</v>
      </c>
      <c r="B26" s="436"/>
      <c r="C26" s="437"/>
      <c r="D26" s="446" t="s">
        <v>75</v>
      </c>
      <c r="E26" s="392">
        <v>800</v>
      </c>
      <c r="F26" s="386">
        <v>600</v>
      </c>
      <c r="G26" s="387">
        <v>50</v>
      </c>
      <c r="H26" s="403">
        <v>12</v>
      </c>
      <c r="I26" s="388">
        <f>E26*F26*H26/1000000</f>
        <v>5.76</v>
      </c>
      <c r="J26" s="388">
        <f>E26*F26*G26*H26/1000000000</f>
        <v>0.28799999999999998</v>
      </c>
      <c r="K26" s="112">
        <f>L26*J26/I26</f>
        <v>122.55</v>
      </c>
      <c r="L26" s="113">
        <f>M26*(100%-$L$6)</f>
        <v>2451</v>
      </c>
      <c r="M26" s="4">
        <v>2451</v>
      </c>
      <c r="N26" s="80"/>
      <c r="O26" s="8"/>
    </row>
    <row r="27" spans="1:16" s="9" customFormat="1" ht="14.1" customHeight="1">
      <c r="A27" s="430"/>
      <c r="B27" s="444"/>
      <c r="C27" s="445"/>
      <c r="D27" s="447"/>
      <c r="E27" s="139">
        <v>800</v>
      </c>
      <c r="F27" s="140">
        <v>600</v>
      </c>
      <c r="G27" s="141">
        <v>100</v>
      </c>
      <c r="H27" s="142">
        <v>6</v>
      </c>
      <c r="I27" s="143">
        <f>E27*F27*H27/1000000</f>
        <v>2.88</v>
      </c>
      <c r="J27" s="143">
        <f>E27*F27*G27*H27/1000000000</f>
        <v>0.28799999999999998</v>
      </c>
      <c r="K27" s="146">
        <f>L27*J27/I27</f>
        <v>245.1</v>
      </c>
      <c r="L27" s="288">
        <f t="shared" si="3"/>
        <v>2451</v>
      </c>
      <c r="M27" s="4">
        <v>2451</v>
      </c>
      <c r="N27" s="80"/>
      <c r="O27" s="8"/>
    </row>
    <row r="28" spans="1:16" s="9" customFormat="1" ht="14.1" customHeight="1">
      <c r="A28" s="430"/>
      <c r="B28" s="444"/>
      <c r="C28" s="445"/>
      <c r="D28" s="447"/>
      <c r="E28" s="139">
        <v>1200</v>
      </c>
      <c r="F28" s="140">
        <v>600</v>
      </c>
      <c r="G28" s="141">
        <v>100</v>
      </c>
      <c r="H28" s="142">
        <v>6</v>
      </c>
      <c r="I28" s="143">
        <f>E28*F28*H28/1000000</f>
        <v>4.32</v>
      </c>
      <c r="J28" s="143">
        <f>E28*F28*G28*H28/1000000000</f>
        <v>0.432</v>
      </c>
      <c r="K28" s="146">
        <f>L28*J28/I28</f>
        <v>245.09999999999997</v>
      </c>
      <c r="L28" s="288">
        <f t="shared" si="3"/>
        <v>2451</v>
      </c>
      <c r="M28" s="16">
        <v>2451</v>
      </c>
      <c r="N28" s="80"/>
      <c r="O28" s="8"/>
    </row>
    <row r="29" spans="1:16" s="9" customFormat="1" ht="14.1" customHeight="1">
      <c r="A29" s="438"/>
      <c r="B29" s="439"/>
      <c r="C29" s="440"/>
      <c r="D29" s="448"/>
      <c r="E29" s="148">
        <v>1200</v>
      </c>
      <c r="F29" s="149">
        <v>600</v>
      </c>
      <c r="G29" s="150">
        <v>150</v>
      </c>
      <c r="H29" s="151">
        <v>5</v>
      </c>
      <c r="I29" s="152">
        <f>E29*F29*H29/1000000</f>
        <v>3.6</v>
      </c>
      <c r="J29" s="152">
        <f>E29*F29*G29*H29/1000000000</f>
        <v>0.54</v>
      </c>
      <c r="K29" s="153">
        <f>L29*J29/I29</f>
        <v>367.65000000000003</v>
      </c>
      <c r="L29" s="296">
        <f t="shared" si="3"/>
        <v>2451</v>
      </c>
      <c r="M29" s="16">
        <v>2451</v>
      </c>
      <c r="N29" s="80"/>
      <c r="O29" s="8"/>
      <c r="P29" s="59"/>
    </row>
    <row r="30" spans="1:16" s="9" customFormat="1" ht="15.95" customHeight="1">
      <c r="A30" s="441" t="s">
        <v>85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79"/>
    </row>
    <row r="31" spans="1:16" s="9" customFormat="1" ht="27.75" customHeight="1">
      <c r="A31" s="427" t="s">
        <v>86</v>
      </c>
      <c r="B31" s="436"/>
      <c r="C31" s="437"/>
      <c r="D31" s="136" t="s">
        <v>87</v>
      </c>
      <c r="E31" s="392">
        <v>1000</v>
      </c>
      <c r="F31" s="386">
        <v>600</v>
      </c>
      <c r="G31" s="387">
        <v>50</v>
      </c>
      <c r="H31" s="403">
        <v>8</v>
      </c>
      <c r="I31" s="388">
        <f>E31*F31*H31/1000000</f>
        <v>4.8</v>
      </c>
      <c r="J31" s="388">
        <f>E31*F31*G31*H31/1000000000</f>
        <v>0.24</v>
      </c>
      <c r="K31" s="404">
        <f>L31*J31/I31</f>
        <v>157.30000000000001</v>
      </c>
      <c r="L31" s="405">
        <f>M31*(100%-$L$6)</f>
        <v>3146</v>
      </c>
      <c r="M31" s="61">
        <v>3146</v>
      </c>
    </row>
    <row r="32" spans="1:16" s="9" customFormat="1" ht="24.95" customHeight="1">
      <c r="A32" s="438"/>
      <c r="B32" s="439"/>
      <c r="C32" s="440"/>
      <c r="D32" s="295" t="s">
        <v>63</v>
      </c>
      <c r="E32" s="148">
        <v>1000</v>
      </c>
      <c r="F32" s="149">
        <v>600</v>
      </c>
      <c r="G32" s="150">
        <v>100</v>
      </c>
      <c r="H32" s="151">
        <v>4</v>
      </c>
      <c r="I32" s="152">
        <f>E32*F32*H32/1000000</f>
        <v>2.4</v>
      </c>
      <c r="J32" s="152">
        <f>E32*F32*G32*H32/1000000000</f>
        <v>0.24</v>
      </c>
      <c r="K32" s="153">
        <f>L32*J32/I32</f>
        <v>314.60000000000002</v>
      </c>
      <c r="L32" s="296">
        <f>M32*(100%-$L$6)</f>
        <v>3146</v>
      </c>
      <c r="M32" s="16">
        <v>3146</v>
      </c>
    </row>
    <row r="33" spans="1:14" s="21" customFormat="1" ht="15.95" customHeight="1">
      <c r="A33" s="423" t="s">
        <v>38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51"/>
      <c r="M33" s="79"/>
      <c r="N33" s="20"/>
    </row>
    <row r="34" spans="1:14" s="9" customFormat="1" ht="14.1" customHeight="1">
      <c r="A34" s="427" t="s">
        <v>37</v>
      </c>
      <c r="B34" s="428"/>
      <c r="C34" s="429"/>
      <c r="D34" s="446" t="s">
        <v>125</v>
      </c>
      <c r="E34" s="107">
        <v>1000</v>
      </c>
      <c r="F34" s="108">
        <v>600</v>
      </c>
      <c r="G34" s="283">
        <v>50</v>
      </c>
      <c r="H34" s="110">
        <v>10</v>
      </c>
      <c r="I34" s="111">
        <f t="shared" ref="I34:I87" si="4">E34*F34*H34/1000000</f>
        <v>6</v>
      </c>
      <c r="J34" s="111">
        <f t="shared" ref="J34:J87" si="5">E34*F34*G34*H34/1000000000</f>
        <v>0.3</v>
      </c>
      <c r="K34" s="113">
        <f t="shared" ref="K34:K50" si="6">L34*J34/I34</f>
        <v>144.15</v>
      </c>
      <c r="L34" s="113">
        <f t="shared" ref="L34:L87" si="7">M34*(100%-$L$6)</f>
        <v>2883</v>
      </c>
      <c r="M34" s="14">
        <v>2883</v>
      </c>
    </row>
    <row r="35" spans="1:14" s="9" customFormat="1" ht="14.1" customHeight="1">
      <c r="A35" s="430"/>
      <c r="B35" s="431"/>
      <c r="C35" s="432"/>
      <c r="D35" s="447"/>
      <c r="E35" s="257">
        <v>1000</v>
      </c>
      <c r="F35" s="258">
        <v>600</v>
      </c>
      <c r="G35" s="285">
        <v>60</v>
      </c>
      <c r="H35" s="145">
        <v>8</v>
      </c>
      <c r="I35" s="287">
        <f t="shared" si="4"/>
        <v>4.8</v>
      </c>
      <c r="J35" s="287">
        <f t="shared" si="5"/>
        <v>0.28799999999999998</v>
      </c>
      <c r="K35" s="146">
        <f t="shared" si="6"/>
        <v>172.98</v>
      </c>
      <c r="L35" s="146">
        <f t="shared" si="7"/>
        <v>2883</v>
      </c>
      <c r="M35" s="4">
        <v>2883</v>
      </c>
    </row>
    <row r="36" spans="1:14" s="9" customFormat="1" ht="14.1" customHeight="1">
      <c r="A36" s="430"/>
      <c r="B36" s="431"/>
      <c r="C36" s="432"/>
      <c r="D36" s="447"/>
      <c r="E36" s="257">
        <v>1000</v>
      </c>
      <c r="F36" s="258">
        <v>600</v>
      </c>
      <c r="G36" s="285">
        <v>70</v>
      </c>
      <c r="H36" s="145">
        <v>8</v>
      </c>
      <c r="I36" s="287">
        <f t="shared" si="4"/>
        <v>4.8</v>
      </c>
      <c r="J36" s="287">
        <f t="shared" si="5"/>
        <v>0.33600000000000002</v>
      </c>
      <c r="K36" s="146">
        <f t="shared" si="6"/>
        <v>201.81000000000003</v>
      </c>
      <c r="L36" s="146">
        <f t="shared" si="7"/>
        <v>2883</v>
      </c>
      <c r="M36" s="4">
        <v>2883</v>
      </c>
    </row>
    <row r="37" spans="1:14" s="9" customFormat="1" ht="14.1" customHeight="1">
      <c r="A37" s="430"/>
      <c r="B37" s="431"/>
      <c r="C37" s="432"/>
      <c r="D37" s="447"/>
      <c r="E37" s="257">
        <v>1000</v>
      </c>
      <c r="F37" s="258">
        <v>600</v>
      </c>
      <c r="G37" s="285">
        <v>75</v>
      </c>
      <c r="H37" s="145">
        <v>8</v>
      </c>
      <c r="I37" s="287">
        <f t="shared" si="4"/>
        <v>4.8</v>
      </c>
      <c r="J37" s="287">
        <f t="shared" si="5"/>
        <v>0.36</v>
      </c>
      <c r="K37" s="146">
        <f t="shared" si="6"/>
        <v>216.22499999999999</v>
      </c>
      <c r="L37" s="146">
        <f t="shared" si="7"/>
        <v>2883</v>
      </c>
      <c r="M37" s="4">
        <v>2883</v>
      </c>
    </row>
    <row r="38" spans="1:14" s="9" customFormat="1" ht="14.1" customHeight="1">
      <c r="A38" s="422"/>
      <c r="B38" s="431"/>
      <c r="C38" s="432"/>
      <c r="D38" s="123"/>
      <c r="E38" s="257">
        <v>1000</v>
      </c>
      <c r="F38" s="258">
        <v>600</v>
      </c>
      <c r="G38" s="285">
        <v>80</v>
      </c>
      <c r="H38" s="145">
        <v>6</v>
      </c>
      <c r="I38" s="287">
        <f t="shared" si="4"/>
        <v>3.6</v>
      </c>
      <c r="J38" s="287">
        <f t="shared" si="5"/>
        <v>0.28799999999999998</v>
      </c>
      <c r="K38" s="146">
        <f t="shared" si="6"/>
        <v>230.64</v>
      </c>
      <c r="L38" s="146">
        <f t="shared" si="7"/>
        <v>2883</v>
      </c>
      <c r="M38" s="4">
        <v>2883</v>
      </c>
    </row>
    <row r="39" spans="1:14" s="9" customFormat="1" ht="14.1" customHeight="1">
      <c r="A39" s="422"/>
      <c r="B39" s="431"/>
      <c r="C39" s="432"/>
      <c r="D39" s="123" t="s">
        <v>63</v>
      </c>
      <c r="E39" s="257">
        <v>1000</v>
      </c>
      <c r="F39" s="258">
        <v>600</v>
      </c>
      <c r="G39" s="285">
        <v>90</v>
      </c>
      <c r="H39" s="145">
        <v>6</v>
      </c>
      <c r="I39" s="287">
        <f t="shared" si="4"/>
        <v>3.6</v>
      </c>
      <c r="J39" s="287">
        <f t="shared" si="5"/>
        <v>0.32400000000000001</v>
      </c>
      <c r="K39" s="146">
        <f t="shared" si="6"/>
        <v>259.46999999999997</v>
      </c>
      <c r="L39" s="146">
        <f t="shared" si="7"/>
        <v>2883</v>
      </c>
      <c r="M39" s="4">
        <v>2883</v>
      </c>
    </row>
    <row r="40" spans="1:14" s="9" customFormat="1" ht="14.1" customHeight="1">
      <c r="A40" s="422"/>
      <c r="B40" s="431"/>
      <c r="C40" s="432"/>
      <c r="D40" s="94"/>
      <c r="E40" s="257">
        <v>1000</v>
      </c>
      <c r="F40" s="258">
        <v>600</v>
      </c>
      <c r="G40" s="285">
        <v>100</v>
      </c>
      <c r="H40" s="145">
        <v>5</v>
      </c>
      <c r="I40" s="287">
        <f t="shared" si="4"/>
        <v>3</v>
      </c>
      <c r="J40" s="287">
        <f t="shared" si="5"/>
        <v>0.3</v>
      </c>
      <c r="K40" s="146">
        <f t="shared" si="6"/>
        <v>288.3</v>
      </c>
      <c r="L40" s="146">
        <f t="shared" si="7"/>
        <v>2883</v>
      </c>
      <c r="M40" s="4">
        <v>2883</v>
      </c>
    </row>
    <row r="41" spans="1:14" s="9" customFormat="1" ht="14.1" customHeight="1">
      <c r="A41" s="422"/>
      <c r="B41" s="431"/>
      <c r="C41" s="432"/>
      <c r="D41" s="123"/>
      <c r="E41" s="257">
        <v>1000</v>
      </c>
      <c r="F41" s="258">
        <v>600</v>
      </c>
      <c r="G41" s="285">
        <v>110</v>
      </c>
      <c r="H41" s="145">
        <v>5</v>
      </c>
      <c r="I41" s="287">
        <f t="shared" si="4"/>
        <v>3</v>
      </c>
      <c r="J41" s="287">
        <f t="shared" si="5"/>
        <v>0.33</v>
      </c>
      <c r="K41" s="146">
        <f t="shared" si="6"/>
        <v>317.13000000000005</v>
      </c>
      <c r="L41" s="146">
        <f t="shared" si="7"/>
        <v>2883</v>
      </c>
      <c r="M41" s="4">
        <v>2883</v>
      </c>
    </row>
    <row r="42" spans="1:14" s="9" customFormat="1" ht="14.1" customHeight="1">
      <c r="A42" s="422"/>
      <c r="B42" s="431"/>
      <c r="C42" s="432"/>
      <c r="D42" s="123"/>
      <c r="E42" s="257">
        <v>1000</v>
      </c>
      <c r="F42" s="258">
        <v>600</v>
      </c>
      <c r="G42" s="285">
        <v>120</v>
      </c>
      <c r="H42" s="145">
        <v>4</v>
      </c>
      <c r="I42" s="287">
        <f t="shared" si="4"/>
        <v>2.4</v>
      </c>
      <c r="J42" s="287">
        <f t="shared" si="5"/>
        <v>0.28799999999999998</v>
      </c>
      <c r="K42" s="146">
        <f t="shared" si="6"/>
        <v>345.96</v>
      </c>
      <c r="L42" s="146">
        <f t="shared" si="7"/>
        <v>2883</v>
      </c>
      <c r="M42" s="4">
        <v>2883</v>
      </c>
    </row>
    <row r="43" spans="1:14" s="9" customFormat="1" ht="14.1" customHeight="1">
      <c r="A43" s="422"/>
      <c r="B43" s="431"/>
      <c r="C43" s="432"/>
      <c r="D43" s="123"/>
      <c r="E43" s="257">
        <v>1000</v>
      </c>
      <c r="F43" s="258">
        <v>600</v>
      </c>
      <c r="G43" s="285">
        <v>130</v>
      </c>
      <c r="H43" s="145">
        <v>4</v>
      </c>
      <c r="I43" s="287">
        <f t="shared" si="4"/>
        <v>2.4</v>
      </c>
      <c r="J43" s="287">
        <f t="shared" si="5"/>
        <v>0.312</v>
      </c>
      <c r="K43" s="146">
        <f t="shared" si="6"/>
        <v>374.79</v>
      </c>
      <c r="L43" s="146">
        <f t="shared" si="7"/>
        <v>2883</v>
      </c>
      <c r="M43" s="4">
        <v>2883</v>
      </c>
    </row>
    <row r="44" spans="1:14" s="9" customFormat="1" ht="14.1" customHeight="1">
      <c r="A44" s="422"/>
      <c r="B44" s="431"/>
      <c r="C44" s="432"/>
      <c r="D44" s="123"/>
      <c r="E44" s="257">
        <v>1000</v>
      </c>
      <c r="F44" s="258">
        <v>600</v>
      </c>
      <c r="G44" s="285">
        <v>140</v>
      </c>
      <c r="H44" s="145">
        <v>4</v>
      </c>
      <c r="I44" s="287">
        <f t="shared" si="4"/>
        <v>2.4</v>
      </c>
      <c r="J44" s="287">
        <f t="shared" si="5"/>
        <v>0.33600000000000002</v>
      </c>
      <c r="K44" s="146">
        <f t="shared" si="6"/>
        <v>403.62000000000006</v>
      </c>
      <c r="L44" s="146">
        <f t="shared" si="7"/>
        <v>2883</v>
      </c>
      <c r="M44" s="4">
        <v>2883</v>
      </c>
    </row>
    <row r="45" spans="1:14" s="9" customFormat="1" ht="14.1" customHeight="1">
      <c r="A45" s="422"/>
      <c r="B45" s="431"/>
      <c r="C45" s="432"/>
      <c r="D45" s="123"/>
      <c r="E45" s="257">
        <v>1000</v>
      </c>
      <c r="F45" s="258">
        <v>600</v>
      </c>
      <c r="G45" s="285">
        <v>150</v>
      </c>
      <c r="H45" s="145">
        <v>3</v>
      </c>
      <c r="I45" s="287">
        <f t="shared" si="4"/>
        <v>1.8</v>
      </c>
      <c r="J45" s="287">
        <f t="shared" si="5"/>
        <v>0.27</v>
      </c>
      <c r="K45" s="146">
        <f t="shared" si="6"/>
        <v>432.45000000000005</v>
      </c>
      <c r="L45" s="146">
        <f t="shared" si="7"/>
        <v>2883</v>
      </c>
      <c r="M45" s="4">
        <v>2883</v>
      </c>
    </row>
    <row r="46" spans="1:14" s="9" customFormat="1" ht="14.1" customHeight="1">
      <c r="A46" s="422"/>
      <c r="B46" s="431"/>
      <c r="C46" s="432"/>
      <c r="D46" s="123"/>
      <c r="E46" s="257">
        <v>1000</v>
      </c>
      <c r="F46" s="258">
        <v>600</v>
      </c>
      <c r="G46" s="285">
        <v>160</v>
      </c>
      <c r="H46" s="145">
        <v>3</v>
      </c>
      <c r="I46" s="287">
        <f t="shared" si="4"/>
        <v>1.8</v>
      </c>
      <c r="J46" s="287">
        <f t="shared" si="5"/>
        <v>0.28799999999999998</v>
      </c>
      <c r="K46" s="146">
        <f t="shared" si="6"/>
        <v>461.28</v>
      </c>
      <c r="L46" s="146">
        <f t="shared" si="7"/>
        <v>2883</v>
      </c>
      <c r="M46" s="4">
        <v>2883</v>
      </c>
    </row>
    <row r="47" spans="1:14" s="9" customFormat="1" ht="14.1" customHeight="1">
      <c r="A47" s="422"/>
      <c r="B47" s="431"/>
      <c r="C47" s="432"/>
      <c r="D47" s="123"/>
      <c r="E47" s="257">
        <v>1000</v>
      </c>
      <c r="F47" s="258">
        <v>600</v>
      </c>
      <c r="G47" s="285">
        <v>170</v>
      </c>
      <c r="H47" s="145">
        <v>3</v>
      </c>
      <c r="I47" s="287">
        <f t="shared" si="4"/>
        <v>1.8</v>
      </c>
      <c r="J47" s="287">
        <f t="shared" si="5"/>
        <v>0.30599999999999999</v>
      </c>
      <c r="K47" s="146">
        <f t="shared" si="6"/>
        <v>490.10999999999996</v>
      </c>
      <c r="L47" s="146">
        <f t="shared" si="7"/>
        <v>2883</v>
      </c>
      <c r="M47" s="4">
        <v>2883</v>
      </c>
    </row>
    <row r="48" spans="1:14" s="9" customFormat="1" ht="14.1" customHeight="1">
      <c r="A48" s="422"/>
      <c r="B48" s="431"/>
      <c r="C48" s="432"/>
      <c r="D48" s="123"/>
      <c r="E48" s="257">
        <v>1000</v>
      </c>
      <c r="F48" s="258">
        <v>600</v>
      </c>
      <c r="G48" s="285">
        <v>180</v>
      </c>
      <c r="H48" s="145">
        <v>3</v>
      </c>
      <c r="I48" s="287">
        <f t="shared" si="4"/>
        <v>1.8</v>
      </c>
      <c r="J48" s="287">
        <f t="shared" si="5"/>
        <v>0.32400000000000001</v>
      </c>
      <c r="K48" s="146">
        <f t="shared" si="6"/>
        <v>518.93999999999994</v>
      </c>
      <c r="L48" s="146">
        <f t="shared" si="7"/>
        <v>2883</v>
      </c>
      <c r="M48" s="4">
        <v>2883</v>
      </c>
    </row>
    <row r="49" spans="1:13" s="9" customFormat="1" ht="14.1" customHeight="1">
      <c r="A49" s="422"/>
      <c r="B49" s="431"/>
      <c r="C49" s="432"/>
      <c r="D49" s="123"/>
      <c r="E49" s="257">
        <v>1000</v>
      </c>
      <c r="F49" s="258">
        <v>600</v>
      </c>
      <c r="G49" s="285">
        <v>190</v>
      </c>
      <c r="H49" s="145">
        <v>3</v>
      </c>
      <c r="I49" s="287">
        <f t="shared" si="4"/>
        <v>1.8</v>
      </c>
      <c r="J49" s="287">
        <f t="shared" si="5"/>
        <v>0.34200000000000003</v>
      </c>
      <c r="K49" s="146">
        <f t="shared" si="6"/>
        <v>547.7700000000001</v>
      </c>
      <c r="L49" s="146">
        <f t="shared" si="7"/>
        <v>2883</v>
      </c>
      <c r="M49" s="4">
        <v>2883</v>
      </c>
    </row>
    <row r="50" spans="1:13" s="9" customFormat="1" ht="14.1" customHeight="1">
      <c r="A50" s="433"/>
      <c r="B50" s="434"/>
      <c r="C50" s="435"/>
      <c r="D50" s="295"/>
      <c r="E50" s="148">
        <v>1000</v>
      </c>
      <c r="F50" s="149">
        <v>600</v>
      </c>
      <c r="G50" s="150">
        <v>200</v>
      </c>
      <c r="H50" s="151">
        <v>2</v>
      </c>
      <c r="I50" s="152">
        <f t="shared" si="4"/>
        <v>1.2</v>
      </c>
      <c r="J50" s="152">
        <f t="shared" si="5"/>
        <v>0.24</v>
      </c>
      <c r="K50" s="153">
        <f t="shared" si="6"/>
        <v>576.6</v>
      </c>
      <c r="L50" s="153">
        <f t="shared" si="7"/>
        <v>2883</v>
      </c>
      <c r="M50" s="16">
        <v>2883</v>
      </c>
    </row>
    <row r="51" spans="1:13" s="9" customFormat="1" ht="14.1" customHeight="1">
      <c r="A51" s="427" t="s">
        <v>124</v>
      </c>
      <c r="B51" s="428"/>
      <c r="C51" s="429"/>
      <c r="D51" s="446" t="s">
        <v>126</v>
      </c>
      <c r="E51" s="107">
        <v>1000</v>
      </c>
      <c r="F51" s="108">
        <v>600</v>
      </c>
      <c r="G51" s="283">
        <v>50</v>
      </c>
      <c r="H51" s="110">
        <v>8</v>
      </c>
      <c r="I51" s="111">
        <f t="shared" ref="I51:I67" si="8">E51*F51*H51/1000000</f>
        <v>4.8</v>
      </c>
      <c r="J51" s="111">
        <f t="shared" ref="J51:J67" si="9">E51*F51*G51*H51/1000000000</f>
        <v>0.24</v>
      </c>
      <c r="K51" s="113">
        <f t="shared" ref="K51:K67" si="10">L51*J51/I51</f>
        <v>155</v>
      </c>
      <c r="L51" s="113">
        <f t="shared" ref="L51:L67" si="11">M51*(100%-$L$6)</f>
        <v>3100</v>
      </c>
      <c r="M51" s="14">
        <v>3100</v>
      </c>
    </row>
    <row r="52" spans="1:13" s="9" customFormat="1" ht="14.1" customHeight="1">
      <c r="A52" s="430"/>
      <c r="B52" s="431"/>
      <c r="C52" s="432"/>
      <c r="D52" s="447"/>
      <c r="E52" s="257">
        <v>1000</v>
      </c>
      <c r="F52" s="258">
        <v>600</v>
      </c>
      <c r="G52" s="285">
        <v>60</v>
      </c>
      <c r="H52" s="145">
        <v>6</v>
      </c>
      <c r="I52" s="287">
        <f t="shared" si="8"/>
        <v>3.6</v>
      </c>
      <c r="J52" s="287">
        <f t="shared" si="9"/>
        <v>0.216</v>
      </c>
      <c r="K52" s="146">
        <f t="shared" si="10"/>
        <v>186</v>
      </c>
      <c r="L52" s="146">
        <f t="shared" si="11"/>
        <v>3100</v>
      </c>
      <c r="M52" s="4">
        <v>3100</v>
      </c>
    </row>
    <row r="53" spans="1:13" s="9" customFormat="1" ht="14.1" customHeight="1">
      <c r="A53" s="430"/>
      <c r="B53" s="431"/>
      <c r="C53" s="432"/>
      <c r="D53" s="447"/>
      <c r="E53" s="257">
        <v>1000</v>
      </c>
      <c r="F53" s="258">
        <v>600</v>
      </c>
      <c r="G53" s="285">
        <v>70</v>
      </c>
      <c r="H53" s="145">
        <v>6</v>
      </c>
      <c r="I53" s="287">
        <f t="shared" si="8"/>
        <v>3.6</v>
      </c>
      <c r="J53" s="287">
        <f t="shared" si="9"/>
        <v>0.252</v>
      </c>
      <c r="K53" s="146">
        <f t="shared" si="10"/>
        <v>217</v>
      </c>
      <c r="L53" s="146">
        <f t="shared" si="11"/>
        <v>3100</v>
      </c>
      <c r="M53" s="4">
        <v>3100</v>
      </c>
    </row>
    <row r="54" spans="1:13" s="9" customFormat="1" ht="14.1" customHeight="1">
      <c r="A54" s="430"/>
      <c r="B54" s="431"/>
      <c r="C54" s="432"/>
      <c r="D54" s="447"/>
      <c r="E54" s="257">
        <v>1000</v>
      </c>
      <c r="F54" s="258">
        <v>600</v>
      </c>
      <c r="G54" s="285">
        <v>75</v>
      </c>
      <c r="H54" s="145">
        <v>6</v>
      </c>
      <c r="I54" s="287">
        <f t="shared" si="8"/>
        <v>3.6</v>
      </c>
      <c r="J54" s="287">
        <f t="shared" si="9"/>
        <v>0.27</v>
      </c>
      <c r="K54" s="146">
        <f t="shared" si="10"/>
        <v>232.5</v>
      </c>
      <c r="L54" s="146">
        <f t="shared" si="11"/>
        <v>3100</v>
      </c>
      <c r="M54" s="4">
        <v>3100</v>
      </c>
    </row>
    <row r="55" spans="1:13" s="9" customFormat="1" ht="14.1" customHeight="1">
      <c r="A55" s="422"/>
      <c r="B55" s="431"/>
      <c r="C55" s="432"/>
      <c r="D55" s="447"/>
      <c r="E55" s="257">
        <v>1000</v>
      </c>
      <c r="F55" s="258">
        <v>600</v>
      </c>
      <c r="G55" s="285">
        <v>80</v>
      </c>
      <c r="H55" s="145">
        <v>6</v>
      </c>
      <c r="I55" s="287">
        <f t="shared" si="8"/>
        <v>3.6</v>
      </c>
      <c r="J55" s="287">
        <f t="shared" si="9"/>
        <v>0.28799999999999998</v>
      </c>
      <c r="K55" s="146">
        <f t="shared" si="10"/>
        <v>247.99999999999997</v>
      </c>
      <c r="L55" s="146">
        <f t="shared" si="11"/>
        <v>3100</v>
      </c>
      <c r="M55" s="4">
        <v>3100</v>
      </c>
    </row>
    <row r="56" spans="1:13" s="9" customFormat="1" ht="14.1" customHeight="1">
      <c r="A56" s="422"/>
      <c r="B56" s="431"/>
      <c r="C56" s="432"/>
      <c r="D56" s="447" t="s">
        <v>239</v>
      </c>
      <c r="E56" s="257">
        <v>1000</v>
      </c>
      <c r="F56" s="258">
        <v>600</v>
      </c>
      <c r="G56" s="285">
        <v>90</v>
      </c>
      <c r="H56" s="145">
        <v>4</v>
      </c>
      <c r="I56" s="287">
        <f t="shared" si="8"/>
        <v>2.4</v>
      </c>
      <c r="J56" s="287">
        <f t="shared" si="9"/>
        <v>0.216</v>
      </c>
      <c r="K56" s="146">
        <f t="shared" si="10"/>
        <v>279</v>
      </c>
      <c r="L56" s="146">
        <f t="shared" si="11"/>
        <v>3100</v>
      </c>
      <c r="M56" s="4">
        <v>3100</v>
      </c>
    </row>
    <row r="57" spans="1:13" s="9" customFormat="1" ht="14.1" customHeight="1">
      <c r="A57" s="422"/>
      <c r="B57" s="431"/>
      <c r="C57" s="432"/>
      <c r="D57" s="447"/>
      <c r="E57" s="257">
        <v>1000</v>
      </c>
      <c r="F57" s="258">
        <v>600</v>
      </c>
      <c r="G57" s="285">
        <v>100</v>
      </c>
      <c r="H57" s="145">
        <v>4</v>
      </c>
      <c r="I57" s="287">
        <f t="shared" si="8"/>
        <v>2.4</v>
      </c>
      <c r="J57" s="287">
        <f t="shared" si="9"/>
        <v>0.24</v>
      </c>
      <c r="K57" s="146">
        <f t="shared" si="10"/>
        <v>310</v>
      </c>
      <c r="L57" s="146">
        <f t="shared" si="11"/>
        <v>3100</v>
      </c>
      <c r="M57" s="4">
        <v>3100</v>
      </c>
    </row>
    <row r="58" spans="1:13" s="9" customFormat="1" ht="14.1" customHeight="1">
      <c r="A58" s="422"/>
      <c r="B58" s="431"/>
      <c r="C58" s="432"/>
      <c r="D58" s="447"/>
      <c r="E58" s="257">
        <v>1000</v>
      </c>
      <c r="F58" s="258">
        <v>600</v>
      </c>
      <c r="G58" s="285">
        <v>110</v>
      </c>
      <c r="H58" s="145">
        <v>4</v>
      </c>
      <c r="I58" s="287">
        <f t="shared" si="8"/>
        <v>2.4</v>
      </c>
      <c r="J58" s="287">
        <f t="shared" si="9"/>
        <v>0.26400000000000001</v>
      </c>
      <c r="K58" s="146">
        <f t="shared" si="10"/>
        <v>341.00000000000006</v>
      </c>
      <c r="L58" s="146">
        <f t="shared" si="11"/>
        <v>3100</v>
      </c>
      <c r="M58" s="4">
        <v>3100</v>
      </c>
    </row>
    <row r="59" spans="1:13" s="9" customFormat="1" ht="14.1" customHeight="1">
      <c r="A59" s="422"/>
      <c r="B59" s="431"/>
      <c r="C59" s="432"/>
      <c r="D59" s="123"/>
      <c r="E59" s="257">
        <v>1000</v>
      </c>
      <c r="F59" s="258">
        <v>600</v>
      </c>
      <c r="G59" s="285">
        <v>120</v>
      </c>
      <c r="H59" s="145">
        <v>3</v>
      </c>
      <c r="I59" s="287">
        <f t="shared" si="8"/>
        <v>1.8</v>
      </c>
      <c r="J59" s="287">
        <f t="shared" si="9"/>
        <v>0.216</v>
      </c>
      <c r="K59" s="146">
        <f t="shared" si="10"/>
        <v>372</v>
      </c>
      <c r="L59" s="146">
        <f t="shared" si="11"/>
        <v>3100</v>
      </c>
      <c r="M59" s="4">
        <v>3100</v>
      </c>
    </row>
    <row r="60" spans="1:13" s="9" customFormat="1" ht="14.1" customHeight="1">
      <c r="A60" s="422"/>
      <c r="B60" s="431"/>
      <c r="C60" s="432"/>
      <c r="D60" s="123"/>
      <c r="E60" s="257">
        <v>1000</v>
      </c>
      <c r="F60" s="258">
        <v>600</v>
      </c>
      <c r="G60" s="285">
        <v>130</v>
      </c>
      <c r="H60" s="145">
        <v>3</v>
      </c>
      <c r="I60" s="287">
        <f t="shared" si="8"/>
        <v>1.8</v>
      </c>
      <c r="J60" s="287">
        <f t="shared" si="9"/>
        <v>0.23400000000000001</v>
      </c>
      <c r="K60" s="146">
        <f t="shared" si="10"/>
        <v>403.00000000000006</v>
      </c>
      <c r="L60" s="146">
        <f t="shared" si="11"/>
        <v>3100</v>
      </c>
      <c r="M60" s="4">
        <v>3100</v>
      </c>
    </row>
    <row r="61" spans="1:13" s="9" customFormat="1" ht="14.1" customHeight="1">
      <c r="A61" s="422"/>
      <c r="B61" s="431"/>
      <c r="C61" s="432"/>
      <c r="D61" s="123"/>
      <c r="E61" s="257">
        <v>1000</v>
      </c>
      <c r="F61" s="258">
        <v>600</v>
      </c>
      <c r="G61" s="285">
        <v>140</v>
      </c>
      <c r="H61" s="145">
        <v>3</v>
      </c>
      <c r="I61" s="287">
        <f t="shared" si="8"/>
        <v>1.8</v>
      </c>
      <c r="J61" s="287">
        <f t="shared" si="9"/>
        <v>0.252</v>
      </c>
      <c r="K61" s="146">
        <f t="shared" si="10"/>
        <v>434</v>
      </c>
      <c r="L61" s="146">
        <f t="shared" si="11"/>
        <v>3100</v>
      </c>
      <c r="M61" s="4">
        <v>3100</v>
      </c>
    </row>
    <row r="62" spans="1:13" s="9" customFormat="1" ht="14.1" customHeight="1">
      <c r="A62" s="422"/>
      <c r="B62" s="431"/>
      <c r="C62" s="432"/>
      <c r="D62" s="123"/>
      <c r="E62" s="257">
        <v>1000</v>
      </c>
      <c r="F62" s="258">
        <v>600</v>
      </c>
      <c r="G62" s="285">
        <v>150</v>
      </c>
      <c r="H62" s="145">
        <v>3</v>
      </c>
      <c r="I62" s="287">
        <f t="shared" si="8"/>
        <v>1.8</v>
      </c>
      <c r="J62" s="287">
        <f t="shared" si="9"/>
        <v>0.27</v>
      </c>
      <c r="K62" s="146">
        <f t="shared" si="10"/>
        <v>465</v>
      </c>
      <c r="L62" s="146">
        <f t="shared" si="11"/>
        <v>3100</v>
      </c>
      <c r="M62" s="4">
        <v>3100</v>
      </c>
    </row>
    <row r="63" spans="1:13" s="9" customFormat="1" ht="14.1" customHeight="1">
      <c r="A63" s="422"/>
      <c r="B63" s="431"/>
      <c r="C63" s="432"/>
      <c r="D63" s="123"/>
      <c r="E63" s="257">
        <v>1000</v>
      </c>
      <c r="F63" s="258">
        <v>600</v>
      </c>
      <c r="G63" s="285">
        <v>160</v>
      </c>
      <c r="H63" s="145">
        <v>3</v>
      </c>
      <c r="I63" s="287">
        <f t="shared" si="8"/>
        <v>1.8</v>
      </c>
      <c r="J63" s="287">
        <f t="shared" si="9"/>
        <v>0.28799999999999998</v>
      </c>
      <c r="K63" s="146">
        <f t="shared" si="10"/>
        <v>495.99999999999994</v>
      </c>
      <c r="L63" s="146">
        <f t="shared" si="11"/>
        <v>3100</v>
      </c>
      <c r="M63" s="4">
        <v>3100</v>
      </c>
    </row>
    <row r="64" spans="1:13" s="9" customFormat="1" ht="14.1" customHeight="1">
      <c r="A64" s="422"/>
      <c r="B64" s="431"/>
      <c r="C64" s="432"/>
      <c r="D64" s="123"/>
      <c r="E64" s="257">
        <v>1000</v>
      </c>
      <c r="F64" s="258">
        <v>600</v>
      </c>
      <c r="G64" s="285">
        <v>170</v>
      </c>
      <c r="H64" s="145">
        <v>2</v>
      </c>
      <c r="I64" s="287">
        <f t="shared" si="8"/>
        <v>1.2</v>
      </c>
      <c r="J64" s="287">
        <f t="shared" si="9"/>
        <v>0.20399999999999999</v>
      </c>
      <c r="K64" s="146">
        <f t="shared" si="10"/>
        <v>527</v>
      </c>
      <c r="L64" s="146">
        <f t="shared" si="11"/>
        <v>3100</v>
      </c>
      <c r="M64" s="4">
        <v>3100</v>
      </c>
    </row>
    <row r="65" spans="1:13" s="9" customFormat="1" ht="14.1" customHeight="1">
      <c r="A65" s="422"/>
      <c r="B65" s="431"/>
      <c r="C65" s="432"/>
      <c r="D65" s="123"/>
      <c r="E65" s="257">
        <v>1000</v>
      </c>
      <c r="F65" s="258">
        <v>600</v>
      </c>
      <c r="G65" s="285">
        <v>180</v>
      </c>
      <c r="H65" s="145">
        <v>2</v>
      </c>
      <c r="I65" s="287">
        <f t="shared" si="8"/>
        <v>1.2</v>
      </c>
      <c r="J65" s="287">
        <f t="shared" si="9"/>
        <v>0.216</v>
      </c>
      <c r="K65" s="146">
        <f t="shared" si="10"/>
        <v>558</v>
      </c>
      <c r="L65" s="146">
        <f t="shared" si="11"/>
        <v>3100</v>
      </c>
      <c r="M65" s="4">
        <v>3100</v>
      </c>
    </row>
    <row r="66" spans="1:13" s="9" customFormat="1" ht="14.1" customHeight="1">
      <c r="A66" s="422"/>
      <c r="B66" s="431"/>
      <c r="C66" s="432"/>
      <c r="D66" s="123"/>
      <c r="E66" s="257">
        <v>1000</v>
      </c>
      <c r="F66" s="258">
        <v>600</v>
      </c>
      <c r="G66" s="285">
        <v>190</v>
      </c>
      <c r="H66" s="145">
        <v>2</v>
      </c>
      <c r="I66" s="287">
        <f t="shared" si="8"/>
        <v>1.2</v>
      </c>
      <c r="J66" s="287">
        <f t="shared" si="9"/>
        <v>0.22800000000000001</v>
      </c>
      <c r="K66" s="146">
        <f t="shared" si="10"/>
        <v>589.00000000000011</v>
      </c>
      <c r="L66" s="146">
        <f t="shared" si="11"/>
        <v>3100</v>
      </c>
      <c r="M66" s="4">
        <v>3100</v>
      </c>
    </row>
    <row r="67" spans="1:13" s="9" customFormat="1" ht="14.1" customHeight="1">
      <c r="A67" s="433"/>
      <c r="B67" s="434"/>
      <c r="C67" s="435"/>
      <c r="D67" s="295"/>
      <c r="E67" s="148">
        <v>1000</v>
      </c>
      <c r="F67" s="149">
        <v>600</v>
      </c>
      <c r="G67" s="150">
        <v>200</v>
      </c>
      <c r="H67" s="151">
        <v>2</v>
      </c>
      <c r="I67" s="152">
        <f t="shared" si="8"/>
        <v>1.2</v>
      </c>
      <c r="J67" s="152">
        <f t="shared" si="9"/>
        <v>0.24</v>
      </c>
      <c r="K67" s="153">
        <f t="shared" si="10"/>
        <v>620</v>
      </c>
      <c r="L67" s="153">
        <f t="shared" si="11"/>
        <v>3100</v>
      </c>
      <c r="M67" s="16">
        <v>3100</v>
      </c>
    </row>
    <row r="68" spans="1:13" s="9" customFormat="1" ht="15.95" customHeight="1">
      <c r="A68" s="423" t="s">
        <v>79</v>
      </c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51"/>
      <c r="M68" s="79"/>
    </row>
    <row r="69" spans="1:13" s="9" customFormat="1" ht="14.1" customHeight="1">
      <c r="A69" s="427" t="s">
        <v>14</v>
      </c>
      <c r="B69" s="436"/>
      <c r="C69" s="437"/>
      <c r="D69" s="406" t="s">
        <v>61</v>
      </c>
      <c r="E69" s="107">
        <v>1000</v>
      </c>
      <c r="F69" s="108">
        <v>600</v>
      </c>
      <c r="G69" s="283">
        <v>25</v>
      </c>
      <c r="H69" s="110">
        <v>8</v>
      </c>
      <c r="I69" s="111">
        <f t="shared" si="4"/>
        <v>4.8</v>
      </c>
      <c r="J69" s="111">
        <f t="shared" si="5"/>
        <v>0.12</v>
      </c>
      <c r="K69" s="113">
        <f>L69/1000*G69</f>
        <v>147.125</v>
      </c>
      <c r="L69" s="113">
        <f>M69*(100%-$L$6)</f>
        <v>5885</v>
      </c>
      <c r="M69" s="14">
        <v>5885</v>
      </c>
    </row>
    <row r="70" spans="1:13" s="9" customFormat="1" ht="14.1" customHeight="1">
      <c r="A70" s="430"/>
      <c r="B70" s="444"/>
      <c r="C70" s="445"/>
      <c r="D70" s="407"/>
      <c r="E70" s="257">
        <v>1000</v>
      </c>
      <c r="F70" s="258">
        <v>600</v>
      </c>
      <c r="G70" s="285">
        <v>30</v>
      </c>
      <c r="H70" s="145">
        <v>8</v>
      </c>
      <c r="I70" s="287">
        <f t="shared" si="4"/>
        <v>4.8</v>
      </c>
      <c r="J70" s="287">
        <f t="shared" si="5"/>
        <v>0.14399999999999999</v>
      </c>
      <c r="K70" s="288">
        <f>L70/1000*G70</f>
        <v>176.54999999999998</v>
      </c>
      <c r="L70" s="288">
        <f t="shared" si="7"/>
        <v>5885</v>
      </c>
      <c r="M70" s="4">
        <v>5885</v>
      </c>
    </row>
    <row r="71" spans="1:13" s="9" customFormat="1" ht="14.1" customHeight="1">
      <c r="A71" s="430"/>
      <c r="B71" s="444"/>
      <c r="C71" s="445"/>
      <c r="D71" s="422"/>
      <c r="E71" s="257">
        <v>1000</v>
      </c>
      <c r="F71" s="258">
        <v>600</v>
      </c>
      <c r="G71" s="285">
        <v>40</v>
      </c>
      <c r="H71" s="145">
        <v>6</v>
      </c>
      <c r="I71" s="287">
        <f t="shared" si="4"/>
        <v>3.6</v>
      </c>
      <c r="J71" s="287">
        <f t="shared" si="5"/>
        <v>0.14399999999999999</v>
      </c>
      <c r="K71" s="288">
        <f>L71/1000*G71</f>
        <v>235.39999999999998</v>
      </c>
      <c r="L71" s="288">
        <f t="shared" si="7"/>
        <v>5885</v>
      </c>
      <c r="M71" s="4">
        <v>5885</v>
      </c>
    </row>
    <row r="72" spans="1:13" s="9" customFormat="1" ht="14.1" customHeight="1">
      <c r="A72" s="430"/>
      <c r="B72" s="444"/>
      <c r="C72" s="445"/>
      <c r="D72" s="422"/>
      <c r="E72" s="257">
        <v>1000</v>
      </c>
      <c r="F72" s="258">
        <v>600</v>
      </c>
      <c r="G72" s="285">
        <v>50</v>
      </c>
      <c r="H72" s="145">
        <v>4</v>
      </c>
      <c r="I72" s="287">
        <f t="shared" si="4"/>
        <v>2.4</v>
      </c>
      <c r="J72" s="287">
        <f t="shared" si="5"/>
        <v>0.12</v>
      </c>
      <c r="K72" s="288">
        <f t="shared" ref="K72:K87" si="12">L72*J72/I72</f>
        <v>294.25</v>
      </c>
      <c r="L72" s="288">
        <f t="shared" si="7"/>
        <v>5885</v>
      </c>
      <c r="M72" s="4">
        <v>5885</v>
      </c>
    </row>
    <row r="73" spans="1:13" s="9" customFormat="1" ht="14.1" customHeight="1">
      <c r="A73" s="430"/>
      <c r="B73" s="444"/>
      <c r="C73" s="445"/>
      <c r="D73" s="422"/>
      <c r="E73" s="257">
        <v>1000</v>
      </c>
      <c r="F73" s="258">
        <v>600</v>
      </c>
      <c r="G73" s="285">
        <v>60</v>
      </c>
      <c r="H73" s="145">
        <v>4</v>
      </c>
      <c r="I73" s="287">
        <f t="shared" si="4"/>
        <v>2.4</v>
      </c>
      <c r="J73" s="287">
        <f t="shared" si="5"/>
        <v>0.14399999999999999</v>
      </c>
      <c r="K73" s="288">
        <f t="shared" si="12"/>
        <v>353.09999999999997</v>
      </c>
      <c r="L73" s="288">
        <f t="shared" si="7"/>
        <v>5885</v>
      </c>
      <c r="M73" s="4">
        <v>5885</v>
      </c>
    </row>
    <row r="74" spans="1:13" s="9" customFormat="1" ht="14.1" customHeight="1">
      <c r="A74" s="430"/>
      <c r="B74" s="444"/>
      <c r="C74" s="445"/>
      <c r="D74" s="94"/>
      <c r="E74" s="257">
        <v>1000</v>
      </c>
      <c r="F74" s="258">
        <v>600</v>
      </c>
      <c r="G74" s="285">
        <v>70</v>
      </c>
      <c r="H74" s="145">
        <v>4</v>
      </c>
      <c r="I74" s="287">
        <f t="shared" si="4"/>
        <v>2.4</v>
      </c>
      <c r="J74" s="287">
        <f t="shared" si="5"/>
        <v>0.16800000000000001</v>
      </c>
      <c r="K74" s="288">
        <f t="shared" si="12"/>
        <v>411.95000000000005</v>
      </c>
      <c r="L74" s="288">
        <f t="shared" si="7"/>
        <v>5885</v>
      </c>
      <c r="M74" s="4">
        <v>5885</v>
      </c>
    </row>
    <row r="75" spans="1:13" s="9" customFormat="1" ht="14.1" customHeight="1">
      <c r="A75" s="430"/>
      <c r="B75" s="444"/>
      <c r="C75" s="445"/>
      <c r="D75" s="422"/>
      <c r="E75" s="257">
        <v>1000</v>
      </c>
      <c r="F75" s="258">
        <v>600</v>
      </c>
      <c r="G75" s="285">
        <v>80</v>
      </c>
      <c r="H75" s="145">
        <v>2</v>
      </c>
      <c r="I75" s="287">
        <f t="shared" si="4"/>
        <v>1.2</v>
      </c>
      <c r="J75" s="287">
        <f t="shared" si="5"/>
        <v>9.6000000000000002E-2</v>
      </c>
      <c r="K75" s="288">
        <f t="shared" si="12"/>
        <v>470.80000000000007</v>
      </c>
      <c r="L75" s="288">
        <f t="shared" si="7"/>
        <v>5885</v>
      </c>
      <c r="M75" s="4">
        <v>5885</v>
      </c>
    </row>
    <row r="76" spans="1:13" s="9" customFormat="1" ht="14.1" customHeight="1">
      <c r="A76" s="430"/>
      <c r="B76" s="444"/>
      <c r="C76" s="445"/>
      <c r="D76" s="422"/>
      <c r="E76" s="257">
        <v>1000</v>
      </c>
      <c r="F76" s="258">
        <v>600</v>
      </c>
      <c r="G76" s="285">
        <v>90</v>
      </c>
      <c r="H76" s="145">
        <v>2</v>
      </c>
      <c r="I76" s="287">
        <f t="shared" si="4"/>
        <v>1.2</v>
      </c>
      <c r="J76" s="287">
        <f t="shared" si="5"/>
        <v>0.108</v>
      </c>
      <c r="K76" s="288">
        <f t="shared" si="12"/>
        <v>529.65000000000009</v>
      </c>
      <c r="L76" s="288">
        <f t="shared" si="7"/>
        <v>5885</v>
      </c>
      <c r="M76" s="4">
        <v>5885</v>
      </c>
    </row>
    <row r="77" spans="1:13" s="9" customFormat="1" ht="14.1" customHeight="1">
      <c r="A77" s="430"/>
      <c r="B77" s="444"/>
      <c r="C77" s="445"/>
      <c r="D77" s="422"/>
      <c r="E77" s="257">
        <v>1000</v>
      </c>
      <c r="F77" s="258">
        <v>600</v>
      </c>
      <c r="G77" s="285">
        <v>100</v>
      </c>
      <c r="H77" s="145">
        <v>2</v>
      </c>
      <c r="I77" s="287">
        <f t="shared" si="4"/>
        <v>1.2</v>
      </c>
      <c r="J77" s="287">
        <f t="shared" si="5"/>
        <v>0.12</v>
      </c>
      <c r="K77" s="288">
        <f t="shared" si="12"/>
        <v>588.5</v>
      </c>
      <c r="L77" s="288">
        <f t="shared" si="7"/>
        <v>5885</v>
      </c>
      <c r="M77" s="4">
        <v>5885</v>
      </c>
    </row>
    <row r="78" spans="1:13" s="9" customFormat="1" ht="14.1" customHeight="1">
      <c r="A78" s="430"/>
      <c r="B78" s="444"/>
      <c r="C78" s="445"/>
      <c r="D78" s="94"/>
      <c r="E78" s="257">
        <v>1000</v>
      </c>
      <c r="F78" s="258">
        <v>600</v>
      </c>
      <c r="G78" s="285">
        <v>110</v>
      </c>
      <c r="H78" s="145">
        <v>2</v>
      </c>
      <c r="I78" s="287">
        <f t="shared" si="4"/>
        <v>1.2</v>
      </c>
      <c r="J78" s="287">
        <f t="shared" si="5"/>
        <v>0.13200000000000001</v>
      </c>
      <c r="K78" s="288">
        <f t="shared" si="12"/>
        <v>647.35</v>
      </c>
      <c r="L78" s="288">
        <f t="shared" si="7"/>
        <v>5885</v>
      </c>
      <c r="M78" s="4">
        <v>5885</v>
      </c>
    </row>
    <row r="79" spans="1:13" s="9" customFormat="1" ht="14.1" customHeight="1">
      <c r="A79" s="430"/>
      <c r="B79" s="444"/>
      <c r="C79" s="445"/>
      <c r="D79" s="407"/>
      <c r="E79" s="257">
        <v>1000</v>
      </c>
      <c r="F79" s="258">
        <v>600</v>
      </c>
      <c r="G79" s="285">
        <v>120</v>
      </c>
      <c r="H79" s="145">
        <v>2</v>
      </c>
      <c r="I79" s="287">
        <f t="shared" si="4"/>
        <v>1.2</v>
      </c>
      <c r="J79" s="287">
        <f t="shared" si="5"/>
        <v>0.14399999999999999</v>
      </c>
      <c r="K79" s="288">
        <f t="shared" si="12"/>
        <v>706.19999999999993</v>
      </c>
      <c r="L79" s="288">
        <f t="shared" si="7"/>
        <v>5885</v>
      </c>
      <c r="M79" s="4">
        <v>5885</v>
      </c>
    </row>
    <row r="80" spans="1:13" s="9" customFormat="1" ht="14.1" customHeight="1">
      <c r="A80" s="430"/>
      <c r="B80" s="444"/>
      <c r="C80" s="445"/>
      <c r="D80" s="407"/>
      <c r="E80" s="257">
        <v>1000</v>
      </c>
      <c r="F80" s="258">
        <v>600</v>
      </c>
      <c r="G80" s="285">
        <v>130</v>
      </c>
      <c r="H80" s="145">
        <v>2</v>
      </c>
      <c r="I80" s="287">
        <f t="shared" si="4"/>
        <v>1.2</v>
      </c>
      <c r="J80" s="287">
        <f t="shared" si="5"/>
        <v>0.156</v>
      </c>
      <c r="K80" s="288">
        <f t="shared" si="12"/>
        <v>765.05</v>
      </c>
      <c r="L80" s="288">
        <f t="shared" si="7"/>
        <v>5885</v>
      </c>
      <c r="M80" s="4">
        <v>5885</v>
      </c>
    </row>
    <row r="81" spans="1:13" s="9" customFormat="1" ht="14.1" customHeight="1">
      <c r="A81" s="430"/>
      <c r="B81" s="444"/>
      <c r="C81" s="445"/>
      <c r="D81" s="407"/>
      <c r="E81" s="257">
        <v>1000</v>
      </c>
      <c r="F81" s="258">
        <v>600</v>
      </c>
      <c r="G81" s="285">
        <v>140</v>
      </c>
      <c r="H81" s="145">
        <v>2</v>
      </c>
      <c r="I81" s="287">
        <f t="shared" si="4"/>
        <v>1.2</v>
      </c>
      <c r="J81" s="287">
        <f t="shared" si="5"/>
        <v>0.16800000000000001</v>
      </c>
      <c r="K81" s="288">
        <f t="shared" si="12"/>
        <v>823.90000000000009</v>
      </c>
      <c r="L81" s="288">
        <f t="shared" si="7"/>
        <v>5885</v>
      </c>
      <c r="M81" s="4">
        <v>5885</v>
      </c>
    </row>
    <row r="82" spans="1:13" s="9" customFormat="1" ht="14.1" customHeight="1">
      <c r="A82" s="430"/>
      <c r="B82" s="444"/>
      <c r="C82" s="445"/>
      <c r="D82" s="408"/>
      <c r="E82" s="257">
        <v>1000</v>
      </c>
      <c r="F82" s="258">
        <v>600</v>
      </c>
      <c r="G82" s="285">
        <v>150</v>
      </c>
      <c r="H82" s="145">
        <v>2</v>
      </c>
      <c r="I82" s="287">
        <f t="shared" si="4"/>
        <v>1.2</v>
      </c>
      <c r="J82" s="287">
        <f t="shared" si="5"/>
        <v>0.18</v>
      </c>
      <c r="K82" s="288">
        <f t="shared" si="12"/>
        <v>882.75</v>
      </c>
      <c r="L82" s="288">
        <f t="shared" si="7"/>
        <v>5885</v>
      </c>
      <c r="M82" s="4">
        <v>5885</v>
      </c>
    </row>
    <row r="83" spans="1:13" s="9" customFormat="1" ht="14.1" customHeight="1">
      <c r="A83" s="430"/>
      <c r="B83" s="444"/>
      <c r="C83" s="445"/>
      <c r="D83" s="408"/>
      <c r="E83" s="257">
        <v>1000</v>
      </c>
      <c r="F83" s="258">
        <v>600</v>
      </c>
      <c r="G83" s="285">
        <v>160</v>
      </c>
      <c r="H83" s="145">
        <v>1</v>
      </c>
      <c r="I83" s="287">
        <f t="shared" si="4"/>
        <v>0.6</v>
      </c>
      <c r="J83" s="287">
        <f t="shared" si="5"/>
        <v>9.6000000000000002E-2</v>
      </c>
      <c r="K83" s="288">
        <f t="shared" si="12"/>
        <v>941.60000000000014</v>
      </c>
      <c r="L83" s="288">
        <f t="shared" si="7"/>
        <v>5885</v>
      </c>
      <c r="M83" s="4">
        <v>5885</v>
      </c>
    </row>
    <row r="84" spans="1:13" s="9" customFormat="1" ht="14.1" customHeight="1">
      <c r="A84" s="430"/>
      <c r="B84" s="444"/>
      <c r="C84" s="445"/>
      <c r="D84" s="408"/>
      <c r="E84" s="257">
        <v>1000</v>
      </c>
      <c r="F84" s="258">
        <v>600</v>
      </c>
      <c r="G84" s="285">
        <v>170</v>
      </c>
      <c r="H84" s="145">
        <v>1</v>
      </c>
      <c r="I84" s="287">
        <f t="shared" si="4"/>
        <v>0.6</v>
      </c>
      <c r="J84" s="287">
        <f t="shared" si="5"/>
        <v>0.10199999999999999</v>
      </c>
      <c r="K84" s="288">
        <f t="shared" si="12"/>
        <v>1000.45</v>
      </c>
      <c r="L84" s="288">
        <f t="shared" si="7"/>
        <v>5885</v>
      </c>
      <c r="M84" s="4">
        <v>5885</v>
      </c>
    </row>
    <row r="85" spans="1:13" s="9" customFormat="1" ht="14.1" customHeight="1">
      <c r="A85" s="430"/>
      <c r="B85" s="444"/>
      <c r="C85" s="445"/>
      <c r="D85" s="408"/>
      <c r="E85" s="257">
        <v>1000</v>
      </c>
      <c r="F85" s="258">
        <v>600</v>
      </c>
      <c r="G85" s="285">
        <v>180</v>
      </c>
      <c r="H85" s="145">
        <v>1</v>
      </c>
      <c r="I85" s="287">
        <f t="shared" si="4"/>
        <v>0.6</v>
      </c>
      <c r="J85" s="287">
        <f t="shared" si="5"/>
        <v>0.108</v>
      </c>
      <c r="K85" s="288">
        <f t="shared" si="12"/>
        <v>1059.3000000000002</v>
      </c>
      <c r="L85" s="288">
        <f t="shared" si="7"/>
        <v>5885</v>
      </c>
      <c r="M85" s="4">
        <v>5885</v>
      </c>
    </row>
    <row r="86" spans="1:13" s="9" customFormat="1" ht="14.1" customHeight="1">
      <c r="A86" s="430"/>
      <c r="B86" s="444"/>
      <c r="C86" s="445"/>
      <c r="D86" s="408"/>
      <c r="E86" s="257">
        <v>1000</v>
      </c>
      <c r="F86" s="258">
        <v>600</v>
      </c>
      <c r="G86" s="285">
        <v>190</v>
      </c>
      <c r="H86" s="145">
        <v>1</v>
      </c>
      <c r="I86" s="287">
        <f t="shared" si="4"/>
        <v>0.6</v>
      </c>
      <c r="J86" s="287">
        <f t="shared" si="5"/>
        <v>0.114</v>
      </c>
      <c r="K86" s="288">
        <f t="shared" si="12"/>
        <v>1118.1500000000001</v>
      </c>
      <c r="L86" s="288">
        <f t="shared" si="7"/>
        <v>5885</v>
      </c>
      <c r="M86" s="4">
        <v>5885</v>
      </c>
    </row>
    <row r="87" spans="1:13" s="9" customFormat="1" ht="14.1" customHeight="1">
      <c r="A87" s="438"/>
      <c r="B87" s="439"/>
      <c r="C87" s="440"/>
      <c r="D87" s="409"/>
      <c r="E87" s="148">
        <v>1000</v>
      </c>
      <c r="F87" s="149">
        <v>600</v>
      </c>
      <c r="G87" s="150">
        <v>200</v>
      </c>
      <c r="H87" s="151">
        <v>1</v>
      </c>
      <c r="I87" s="152">
        <f t="shared" si="4"/>
        <v>0.6</v>
      </c>
      <c r="J87" s="152">
        <f t="shared" si="5"/>
        <v>0.12</v>
      </c>
      <c r="K87" s="296">
        <f t="shared" si="12"/>
        <v>1177</v>
      </c>
      <c r="L87" s="296">
        <f t="shared" si="7"/>
        <v>5885</v>
      </c>
      <c r="M87" s="16">
        <v>5885</v>
      </c>
    </row>
    <row r="88" spans="1:13" s="9" customFormat="1" ht="15.95" customHeight="1">
      <c r="A88" s="423" t="s">
        <v>41</v>
      </c>
      <c r="B88" s="424"/>
      <c r="C88" s="424"/>
      <c r="D88" s="424"/>
      <c r="E88" s="424"/>
      <c r="F88" s="424"/>
      <c r="G88" s="424"/>
      <c r="H88" s="424"/>
      <c r="I88" s="424"/>
      <c r="J88" s="457"/>
      <c r="K88" s="457"/>
      <c r="L88" s="458"/>
      <c r="M88" s="79"/>
    </row>
    <row r="89" spans="1:13" s="9" customFormat="1" ht="14.1" customHeight="1">
      <c r="A89" s="427" t="s">
        <v>15</v>
      </c>
      <c r="B89" s="436"/>
      <c r="C89" s="437"/>
      <c r="D89" s="406" t="s">
        <v>61</v>
      </c>
      <c r="E89" s="107">
        <v>1000</v>
      </c>
      <c r="F89" s="108">
        <v>600</v>
      </c>
      <c r="G89" s="283">
        <v>25</v>
      </c>
      <c r="H89" s="110">
        <v>8</v>
      </c>
      <c r="I89" s="111">
        <f t="shared" ref="I89:I107" si="13">E89*F89*H89/1000000</f>
        <v>4.8</v>
      </c>
      <c r="J89" s="111">
        <f t="shared" ref="J89:J107" si="14">E89*F89*G89*H89/1000000000</f>
        <v>0.12</v>
      </c>
      <c r="K89" s="113">
        <f t="shared" ref="K89:K107" si="15">L89*J89/I89</f>
        <v>173.1</v>
      </c>
      <c r="L89" s="113">
        <f>M89*(100%-$L$6)</f>
        <v>6924</v>
      </c>
      <c r="M89" s="14">
        <v>6924</v>
      </c>
    </row>
    <row r="90" spans="1:13" s="9" customFormat="1" ht="14.1" customHeight="1">
      <c r="A90" s="430"/>
      <c r="B90" s="444"/>
      <c r="C90" s="445"/>
      <c r="D90" s="407"/>
      <c r="E90" s="257">
        <v>1000</v>
      </c>
      <c r="F90" s="258">
        <v>600</v>
      </c>
      <c r="G90" s="285">
        <v>30</v>
      </c>
      <c r="H90" s="145">
        <v>8</v>
      </c>
      <c r="I90" s="287">
        <f t="shared" si="13"/>
        <v>4.8</v>
      </c>
      <c r="J90" s="287">
        <f t="shared" si="14"/>
        <v>0.14399999999999999</v>
      </c>
      <c r="K90" s="288">
        <f t="shared" si="15"/>
        <v>207.72</v>
      </c>
      <c r="L90" s="288">
        <f t="shared" ref="L90:L107" si="16">M90*(100%-$L$6)</f>
        <v>6924</v>
      </c>
      <c r="M90" s="4">
        <v>6924</v>
      </c>
    </row>
    <row r="91" spans="1:13" s="9" customFormat="1" ht="14.1" customHeight="1">
      <c r="A91" s="430"/>
      <c r="B91" s="444"/>
      <c r="C91" s="445"/>
      <c r="D91" s="447"/>
      <c r="E91" s="257">
        <v>1000</v>
      </c>
      <c r="F91" s="258">
        <v>600</v>
      </c>
      <c r="G91" s="285">
        <v>40</v>
      </c>
      <c r="H91" s="145">
        <v>6</v>
      </c>
      <c r="I91" s="287">
        <f t="shared" si="13"/>
        <v>3.6</v>
      </c>
      <c r="J91" s="287">
        <f t="shared" si="14"/>
        <v>0.14399999999999999</v>
      </c>
      <c r="K91" s="288">
        <f t="shared" si="15"/>
        <v>276.95999999999998</v>
      </c>
      <c r="L91" s="288">
        <f t="shared" si="16"/>
        <v>6924</v>
      </c>
      <c r="M91" s="4">
        <v>6924</v>
      </c>
    </row>
    <row r="92" spans="1:13" s="9" customFormat="1" ht="14.1" customHeight="1">
      <c r="A92" s="430"/>
      <c r="B92" s="444"/>
      <c r="C92" s="445"/>
      <c r="D92" s="447"/>
      <c r="E92" s="257">
        <v>1000</v>
      </c>
      <c r="F92" s="258">
        <v>600</v>
      </c>
      <c r="G92" s="285">
        <v>50</v>
      </c>
      <c r="H92" s="145">
        <v>4</v>
      </c>
      <c r="I92" s="287">
        <f t="shared" si="13"/>
        <v>2.4</v>
      </c>
      <c r="J92" s="287">
        <f t="shared" si="14"/>
        <v>0.12</v>
      </c>
      <c r="K92" s="288">
        <f t="shared" si="15"/>
        <v>346.2</v>
      </c>
      <c r="L92" s="288">
        <f t="shared" si="16"/>
        <v>6924</v>
      </c>
      <c r="M92" s="4">
        <v>6924</v>
      </c>
    </row>
    <row r="93" spans="1:13" s="9" customFormat="1" ht="14.1" customHeight="1">
      <c r="A93" s="430"/>
      <c r="B93" s="444"/>
      <c r="C93" s="445"/>
      <c r="D93" s="447"/>
      <c r="E93" s="257">
        <v>1000</v>
      </c>
      <c r="F93" s="258">
        <v>600</v>
      </c>
      <c r="G93" s="285">
        <v>60</v>
      </c>
      <c r="H93" s="145">
        <v>4</v>
      </c>
      <c r="I93" s="287">
        <f t="shared" si="13"/>
        <v>2.4</v>
      </c>
      <c r="J93" s="287">
        <f t="shared" si="14"/>
        <v>0.14399999999999999</v>
      </c>
      <c r="K93" s="288">
        <f t="shared" si="15"/>
        <v>415.44</v>
      </c>
      <c r="L93" s="288">
        <f t="shared" si="16"/>
        <v>6924</v>
      </c>
      <c r="M93" s="4">
        <v>6924</v>
      </c>
    </row>
    <row r="94" spans="1:13" s="9" customFormat="1" ht="14.1" customHeight="1">
      <c r="A94" s="430"/>
      <c r="B94" s="444"/>
      <c r="C94" s="445"/>
      <c r="D94" s="447"/>
      <c r="E94" s="257">
        <v>1000</v>
      </c>
      <c r="F94" s="258">
        <v>600</v>
      </c>
      <c r="G94" s="285">
        <v>70</v>
      </c>
      <c r="H94" s="145">
        <v>4</v>
      </c>
      <c r="I94" s="287">
        <f t="shared" si="13"/>
        <v>2.4</v>
      </c>
      <c r="J94" s="287">
        <f t="shared" si="14"/>
        <v>0.16800000000000001</v>
      </c>
      <c r="K94" s="288">
        <f t="shared" si="15"/>
        <v>484.68</v>
      </c>
      <c r="L94" s="288">
        <f t="shared" si="16"/>
        <v>6924</v>
      </c>
      <c r="M94" s="4">
        <v>6924</v>
      </c>
    </row>
    <row r="95" spans="1:13" s="9" customFormat="1" ht="14.1" customHeight="1">
      <c r="A95" s="430"/>
      <c r="B95" s="444"/>
      <c r="C95" s="445"/>
      <c r="D95" s="447"/>
      <c r="E95" s="257">
        <v>1000</v>
      </c>
      <c r="F95" s="258">
        <v>600</v>
      </c>
      <c r="G95" s="285">
        <v>80</v>
      </c>
      <c r="H95" s="145">
        <v>2</v>
      </c>
      <c r="I95" s="287">
        <f t="shared" si="13"/>
        <v>1.2</v>
      </c>
      <c r="J95" s="287">
        <f t="shared" si="14"/>
        <v>9.6000000000000002E-2</v>
      </c>
      <c r="K95" s="288">
        <f t="shared" si="15"/>
        <v>553.92000000000007</v>
      </c>
      <c r="L95" s="288">
        <f t="shared" si="16"/>
        <v>6924</v>
      </c>
      <c r="M95" s="4">
        <v>6924</v>
      </c>
    </row>
    <row r="96" spans="1:13" s="9" customFormat="1" ht="14.1" customHeight="1">
      <c r="A96" s="430"/>
      <c r="B96" s="444"/>
      <c r="C96" s="445"/>
      <c r="D96" s="290"/>
      <c r="E96" s="257">
        <v>1000</v>
      </c>
      <c r="F96" s="258">
        <v>600</v>
      </c>
      <c r="G96" s="285">
        <v>90</v>
      </c>
      <c r="H96" s="145">
        <v>2</v>
      </c>
      <c r="I96" s="287">
        <f t="shared" si="13"/>
        <v>1.2</v>
      </c>
      <c r="J96" s="287">
        <f t="shared" si="14"/>
        <v>0.108</v>
      </c>
      <c r="K96" s="288">
        <f t="shared" si="15"/>
        <v>623.16000000000008</v>
      </c>
      <c r="L96" s="288">
        <f t="shared" si="16"/>
        <v>6924</v>
      </c>
      <c r="M96" s="4">
        <v>6924</v>
      </c>
    </row>
    <row r="97" spans="1:13" s="9" customFormat="1" ht="14.1" customHeight="1">
      <c r="A97" s="430"/>
      <c r="B97" s="444"/>
      <c r="C97" s="445"/>
      <c r="D97" s="94"/>
      <c r="E97" s="257">
        <v>1000</v>
      </c>
      <c r="F97" s="258">
        <v>600</v>
      </c>
      <c r="G97" s="285">
        <v>100</v>
      </c>
      <c r="H97" s="145">
        <v>2</v>
      </c>
      <c r="I97" s="287">
        <f t="shared" si="13"/>
        <v>1.2</v>
      </c>
      <c r="J97" s="287">
        <f t="shared" si="14"/>
        <v>0.12</v>
      </c>
      <c r="K97" s="288">
        <f t="shared" si="15"/>
        <v>692.4</v>
      </c>
      <c r="L97" s="288">
        <f t="shared" si="16"/>
        <v>6924</v>
      </c>
      <c r="M97" s="4">
        <v>6924</v>
      </c>
    </row>
    <row r="98" spans="1:13" s="9" customFormat="1" ht="14.1" customHeight="1">
      <c r="A98" s="430"/>
      <c r="B98" s="444"/>
      <c r="C98" s="445"/>
      <c r="D98" s="407"/>
      <c r="E98" s="257">
        <v>1000</v>
      </c>
      <c r="F98" s="258">
        <v>600</v>
      </c>
      <c r="G98" s="285">
        <v>110</v>
      </c>
      <c r="H98" s="145">
        <v>2</v>
      </c>
      <c r="I98" s="287">
        <f t="shared" si="13"/>
        <v>1.2</v>
      </c>
      <c r="J98" s="287">
        <f t="shared" si="14"/>
        <v>0.13200000000000001</v>
      </c>
      <c r="K98" s="288">
        <f t="shared" si="15"/>
        <v>761.6400000000001</v>
      </c>
      <c r="L98" s="288">
        <f t="shared" si="16"/>
        <v>6924</v>
      </c>
      <c r="M98" s="4">
        <v>6924</v>
      </c>
    </row>
    <row r="99" spans="1:13" s="9" customFormat="1" ht="14.1" customHeight="1">
      <c r="A99" s="430"/>
      <c r="B99" s="444"/>
      <c r="C99" s="445"/>
      <c r="D99" s="407"/>
      <c r="E99" s="257">
        <v>1000</v>
      </c>
      <c r="F99" s="258">
        <v>600</v>
      </c>
      <c r="G99" s="285">
        <v>120</v>
      </c>
      <c r="H99" s="145">
        <v>2</v>
      </c>
      <c r="I99" s="287">
        <f t="shared" si="13"/>
        <v>1.2</v>
      </c>
      <c r="J99" s="287">
        <f t="shared" si="14"/>
        <v>0.14399999999999999</v>
      </c>
      <c r="K99" s="288">
        <f t="shared" si="15"/>
        <v>830.88</v>
      </c>
      <c r="L99" s="288">
        <f t="shared" si="16"/>
        <v>6924</v>
      </c>
      <c r="M99" s="4">
        <v>6924</v>
      </c>
    </row>
    <row r="100" spans="1:13" s="9" customFormat="1" ht="14.1" customHeight="1">
      <c r="A100" s="430"/>
      <c r="B100" s="444"/>
      <c r="C100" s="445"/>
      <c r="D100" s="407"/>
      <c r="E100" s="257">
        <v>1000</v>
      </c>
      <c r="F100" s="258">
        <v>600</v>
      </c>
      <c r="G100" s="285">
        <v>130</v>
      </c>
      <c r="H100" s="145">
        <v>2</v>
      </c>
      <c r="I100" s="287">
        <f t="shared" si="13"/>
        <v>1.2</v>
      </c>
      <c r="J100" s="287">
        <f t="shared" si="14"/>
        <v>0.156</v>
      </c>
      <c r="K100" s="288">
        <f t="shared" si="15"/>
        <v>900.12</v>
      </c>
      <c r="L100" s="288">
        <f t="shared" si="16"/>
        <v>6924</v>
      </c>
      <c r="M100" s="4">
        <v>6924</v>
      </c>
    </row>
    <row r="101" spans="1:13" s="9" customFormat="1" ht="14.1" customHeight="1">
      <c r="A101" s="430"/>
      <c r="B101" s="444"/>
      <c r="C101" s="445"/>
      <c r="D101" s="407"/>
      <c r="E101" s="257">
        <v>1000</v>
      </c>
      <c r="F101" s="258">
        <v>600</v>
      </c>
      <c r="G101" s="285">
        <v>140</v>
      </c>
      <c r="H101" s="145">
        <v>2</v>
      </c>
      <c r="I101" s="287">
        <f t="shared" si="13"/>
        <v>1.2</v>
      </c>
      <c r="J101" s="287">
        <f t="shared" si="14"/>
        <v>0.16800000000000001</v>
      </c>
      <c r="K101" s="288">
        <f t="shared" si="15"/>
        <v>969.36</v>
      </c>
      <c r="L101" s="288">
        <f t="shared" si="16"/>
        <v>6924</v>
      </c>
      <c r="M101" s="4">
        <v>6924</v>
      </c>
    </row>
    <row r="102" spans="1:13" s="9" customFormat="1" ht="14.1" customHeight="1">
      <c r="A102" s="430"/>
      <c r="B102" s="444"/>
      <c r="C102" s="445"/>
      <c r="D102" s="407"/>
      <c r="E102" s="257">
        <v>1000</v>
      </c>
      <c r="F102" s="258">
        <v>600</v>
      </c>
      <c r="G102" s="285">
        <v>150</v>
      </c>
      <c r="H102" s="145">
        <v>2</v>
      </c>
      <c r="I102" s="287">
        <f t="shared" si="13"/>
        <v>1.2</v>
      </c>
      <c r="J102" s="287">
        <f t="shared" si="14"/>
        <v>0.18</v>
      </c>
      <c r="K102" s="288">
        <f t="shared" si="15"/>
        <v>1038.5999999999999</v>
      </c>
      <c r="L102" s="288">
        <f t="shared" si="16"/>
        <v>6924</v>
      </c>
      <c r="M102" s="4">
        <v>6924</v>
      </c>
    </row>
    <row r="103" spans="1:13" s="9" customFormat="1" ht="14.1" customHeight="1">
      <c r="A103" s="430"/>
      <c r="B103" s="444"/>
      <c r="C103" s="445"/>
      <c r="D103" s="94"/>
      <c r="E103" s="257">
        <v>1000</v>
      </c>
      <c r="F103" s="258">
        <v>600</v>
      </c>
      <c r="G103" s="285">
        <v>160</v>
      </c>
      <c r="H103" s="145">
        <v>2</v>
      </c>
      <c r="I103" s="287">
        <f t="shared" si="13"/>
        <v>1.2</v>
      </c>
      <c r="J103" s="287">
        <f t="shared" si="14"/>
        <v>0.192</v>
      </c>
      <c r="K103" s="288">
        <f t="shared" si="15"/>
        <v>1107.8400000000001</v>
      </c>
      <c r="L103" s="288">
        <f t="shared" si="16"/>
        <v>6924</v>
      </c>
      <c r="M103" s="4">
        <v>6924</v>
      </c>
    </row>
    <row r="104" spans="1:13" s="9" customFormat="1" ht="14.1" customHeight="1">
      <c r="A104" s="430"/>
      <c r="B104" s="444"/>
      <c r="C104" s="445"/>
      <c r="D104" s="407"/>
      <c r="E104" s="257">
        <v>1000</v>
      </c>
      <c r="F104" s="258">
        <v>600</v>
      </c>
      <c r="G104" s="285">
        <v>170</v>
      </c>
      <c r="H104" s="145">
        <v>1</v>
      </c>
      <c r="I104" s="287">
        <f t="shared" si="13"/>
        <v>0.6</v>
      </c>
      <c r="J104" s="287">
        <f t="shared" si="14"/>
        <v>0.10199999999999999</v>
      </c>
      <c r="K104" s="288">
        <f t="shared" si="15"/>
        <v>1177.08</v>
      </c>
      <c r="L104" s="288">
        <f t="shared" si="16"/>
        <v>6924</v>
      </c>
      <c r="M104" s="4">
        <v>6924</v>
      </c>
    </row>
    <row r="105" spans="1:13" s="9" customFormat="1" ht="14.1" customHeight="1">
      <c r="A105" s="430"/>
      <c r="B105" s="444"/>
      <c r="C105" s="445"/>
      <c r="D105" s="407"/>
      <c r="E105" s="257">
        <v>1000</v>
      </c>
      <c r="F105" s="258">
        <v>600</v>
      </c>
      <c r="G105" s="285">
        <v>180</v>
      </c>
      <c r="H105" s="145">
        <v>1</v>
      </c>
      <c r="I105" s="287">
        <f t="shared" si="13"/>
        <v>0.6</v>
      </c>
      <c r="J105" s="287">
        <f t="shared" si="14"/>
        <v>0.108</v>
      </c>
      <c r="K105" s="288">
        <f t="shared" si="15"/>
        <v>1246.3200000000002</v>
      </c>
      <c r="L105" s="288">
        <f t="shared" si="16"/>
        <v>6924</v>
      </c>
      <c r="M105" s="4">
        <v>6924</v>
      </c>
    </row>
    <row r="106" spans="1:13" s="9" customFormat="1" ht="14.1" customHeight="1">
      <c r="A106" s="430"/>
      <c r="B106" s="444"/>
      <c r="C106" s="445"/>
      <c r="D106" s="407"/>
      <c r="E106" s="257">
        <v>1000</v>
      </c>
      <c r="F106" s="258">
        <v>600</v>
      </c>
      <c r="G106" s="285">
        <v>190</v>
      </c>
      <c r="H106" s="145">
        <v>1</v>
      </c>
      <c r="I106" s="287">
        <f t="shared" si="13"/>
        <v>0.6</v>
      </c>
      <c r="J106" s="287">
        <f t="shared" si="14"/>
        <v>0.114</v>
      </c>
      <c r="K106" s="288">
        <f t="shared" si="15"/>
        <v>1315.5600000000002</v>
      </c>
      <c r="L106" s="288">
        <f t="shared" si="16"/>
        <v>6924</v>
      </c>
      <c r="M106" s="4">
        <v>6924</v>
      </c>
    </row>
    <row r="107" spans="1:13" s="9" customFormat="1" ht="14.1" customHeight="1">
      <c r="A107" s="438"/>
      <c r="B107" s="439"/>
      <c r="C107" s="440"/>
      <c r="D107" s="410"/>
      <c r="E107" s="148">
        <v>1000</v>
      </c>
      <c r="F107" s="149">
        <v>600</v>
      </c>
      <c r="G107" s="150">
        <v>200</v>
      </c>
      <c r="H107" s="151">
        <v>1</v>
      </c>
      <c r="I107" s="152">
        <f t="shared" si="13"/>
        <v>0.6</v>
      </c>
      <c r="J107" s="152">
        <f t="shared" si="14"/>
        <v>0.12</v>
      </c>
      <c r="K107" s="296">
        <f t="shared" si="15"/>
        <v>1384.8</v>
      </c>
      <c r="L107" s="296">
        <f t="shared" si="16"/>
        <v>6924</v>
      </c>
      <c r="M107" s="16">
        <v>6924</v>
      </c>
    </row>
    <row r="108" spans="1:13" ht="14.1" customHeight="1">
      <c r="A108" s="275"/>
      <c r="B108" s="275"/>
      <c r="C108" s="275"/>
      <c r="D108" s="157"/>
      <c r="E108" s="157"/>
      <c r="F108" s="157"/>
      <c r="G108" s="157"/>
      <c r="H108" s="157"/>
      <c r="I108" s="157"/>
      <c r="J108" s="157"/>
      <c r="K108" s="157"/>
      <c r="L108" s="157"/>
      <c r="M108" s="11"/>
    </row>
    <row r="109" spans="1:13" ht="14.1" customHeight="1">
      <c r="A109" s="155" t="s">
        <v>16</v>
      </c>
      <c r="B109" s="155"/>
      <c r="C109" s="155"/>
      <c r="D109" s="155"/>
      <c r="E109" s="155"/>
      <c r="F109" s="155"/>
      <c r="G109" s="155"/>
      <c r="H109" s="155"/>
      <c r="I109" s="156"/>
      <c r="J109" s="156"/>
      <c r="K109" s="156"/>
      <c r="L109" s="156"/>
      <c r="M109" s="24"/>
    </row>
    <row r="110" spans="1:13" ht="14.1" customHeight="1">
      <c r="A110" s="453" t="s">
        <v>33</v>
      </c>
      <c r="B110" s="453"/>
      <c r="C110" s="453"/>
      <c r="D110" s="453"/>
      <c r="E110" s="453"/>
      <c r="F110" s="453"/>
      <c r="G110" s="453"/>
      <c r="H110" s="453"/>
      <c r="I110" s="453"/>
      <c r="J110" s="453"/>
      <c r="K110" s="421" t="s">
        <v>262</v>
      </c>
      <c r="L110" s="421"/>
      <c r="M110" s="6"/>
    </row>
    <row r="111" spans="1:13" ht="14.1" customHeight="1">
      <c r="A111" s="454" t="s">
        <v>29</v>
      </c>
      <c r="B111" s="454"/>
      <c r="C111" s="454"/>
      <c r="D111" s="454"/>
      <c r="E111" s="454"/>
      <c r="F111" s="454"/>
      <c r="G111" s="454"/>
      <c r="H111" s="454"/>
      <c r="I111" s="454"/>
      <c r="J111" s="454"/>
      <c r="K111" s="455" t="s">
        <v>263</v>
      </c>
      <c r="L111" s="456"/>
      <c r="M111" s="45"/>
    </row>
    <row r="112" spans="1:13" ht="14.1" customHeight="1">
      <c r="A112" s="452" t="s">
        <v>67</v>
      </c>
      <c r="B112" s="452"/>
      <c r="C112" s="452"/>
      <c r="D112" s="452"/>
      <c r="E112" s="452"/>
      <c r="F112" s="452"/>
      <c r="G112" s="452"/>
      <c r="H112" s="452"/>
      <c r="I112" s="452"/>
      <c r="J112" s="452"/>
      <c r="K112" s="411" t="s">
        <v>264</v>
      </c>
      <c r="L112" s="412"/>
      <c r="M112" s="7"/>
    </row>
    <row r="113" spans="1:13" ht="14.1" customHeight="1">
      <c r="A113" s="452" t="s">
        <v>116</v>
      </c>
      <c r="B113" s="452"/>
      <c r="C113" s="452"/>
      <c r="D113" s="452"/>
      <c r="E113" s="452"/>
      <c r="F113" s="452"/>
      <c r="G113" s="452"/>
      <c r="H113" s="452"/>
      <c r="I113" s="452"/>
      <c r="J113" s="452"/>
      <c r="K113" s="161"/>
      <c r="L113" s="162"/>
      <c r="M113" s="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 xml:space="preserve">&amp;C
</oddHeader>
      </headerFooter>
    </customSheetView>
  </customSheetViews>
  <mergeCells count="38">
    <mergeCell ref="D71:D73"/>
    <mergeCell ref="D34:D37"/>
    <mergeCell ref="A113:J113"/>
    <mergeCell ref="A112:J112"/>
    <mergeCell ref="A110:J110"/>
    <mergeCell ref="A111:J111"/>
    <mergeCell ref="A34:C50"/>
    <mergeCell ref="D56:D58"/>
    <mergeCell ref="A89:C107"/>
    <mergeCell ref="D91:D93"/>
    <mergeCell ref="D94:D95"/>
    <mergeCell ref="A68:L68"/>
    <mergeCell ref="A51:C67"/>
    <mergeCell ref="D51:D55"/>
    <mergeCell ref="K111:L111"/>
    <mergeCell ref="A69:C87"/>
    <mergeCell ref="A88:L88"/>
    <mergeCell ref="A26:C29"/>
    <mergeCell ref="D26:D29"/>
    <mergeCell ref="K7:L7"/>
    <mergeCell ref="E7:G7"/>
    <mergeCell ref="A33:L33"/>
    <mergeCell ref="K112:L112"/>
    <mergeCell ref="A1:L1"/>
    <mergeCell ref="A2:L2"/>
    <mergeCell ref="A3:L3"/>
    <mergeCell ref="A4:L4"/>
    <mergeCell ref="I7:I8"/>
    <mergeCell ref="H7:H8"/>
    <mergeCell ref="A7:C8"/>
    <mergeCell ref="J7:J8"/>
    <mergeCell ref="K110:L110"/>
    <mergeCell ref="D75:D77"/>
    <mergeCell ref="A9:L9"/>
    <mergeCell ref="A10:C25"/>
    <mergeCell ref="D7:D8"/>
    <mergeCell ref="A31:C32"/>
    <mergeCell ref="A30:L30"/>
  </mergeCells>
  <phoneticPr fontId="0" type="noConversion"/>
  <hyperlinks>
    <hyperlink ref="K112" r:id="rId2"/>
  </hyperlinks>
  <printOptions horizontalCentered="1"/>
  <pageMargins left="0.78740157480314965" right="0.78740157480314965" top="0.55118110236220474" bottom="0.55118110236220474" header="0.51181102362204722" footer="0.51181102362204722"/>
  <pageSetup paperSize="9" scale="46" orientation="portrait" r:id="rId3"/>
  <headerFooter alignWithMargins="0">
    <oddHeader xml:space="preserve">&amp;C
</oddHeader>
  </headerFooter>
  <rowBreaks count="1" manualBreakCount="1">
    <brk id="30" max="11" man="1"/>
  </rowBreaks>
  <colBreaks count="1" manualBreakCount="1">
    <brk id="10" max="111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2"/>
  <sheetViews>
    <sheetView view="pageBreakPreview" topLeftCell="A28" zoomScale="80" zoomScaleNormal="70" zoomScaleSheetLayoutView="80" zoomScalePageLayoutView="70" workbookViewId="0">
      <selection activeCell="A103" sqref="A103"/>
    </sheetView>
  </sheetViews>
  <sheetFormatPr defaultColWidth="12.7109375" defaultRowHeight="12.75"/>
  <cols>
    <col min="1" max="1" width="100.7109375" style="64" customWidth="1"/>
    <col min="2" max="2" width="14.7109375" style="71" customWidth="1"/>
    <col min="3" max="3" width="14.7109375" style="70" customWidth="1"/>
    <col min="4" max="4" width="14.7109375" style="73" customWidth="1"/>
    <col min="5" max="5" width="14.7109375" style="74" customWidth="1"/>
    <col min="6" max="250" width="9.140625" style="68" customWidth="1"/>
    <col min="251" max="251" width="72.7109375" style="68" customWidth="1"/>
    <col min="252" max="252" width="8.7109375" style="68" customWidth="1"/>
    <col min="253" max="253" width="20.7109375" style="68" customWidth="1"/>
    <col min="254" max="254" width="12.7109375" style="68" customWidth="1"/>
    <col min="255" max="255" width="0" style="68" hidden="1" customWidth="1"/>
    <col min="256" max="16384" width="12.7109375" style="68"/>
  </cols>
  <sheetData>
    <row r="1" spans="1:5" s="67" customFormat="1" ht="15.95" customHeight="1">
      <c r="A1" s="536" t="s">
        <v>240</v>
      </c>
      <c r="B1" s="536"/>
      <c r="C1" s="536"/>
      <c r="D1" s="536"/>
      <c r="E1" s="536"/>
    </row>
    <row r="2" spans="1:5" s="67" customFormat="1" ht="15.95" customHeight="1">
      <c r="A2" s="537" t="s">
        <v>261</v>
      </c>
      <c r="B2" s="537"/>
      <c r="C2" s="537"/>
      <c r="D2" s="537"/>
      <c r="E2" s="537"/>
    </row>
    <row r="3" spans="1:5" s="67" customFormat="1" ht="15.95" customHeight="1">
      <c r="A3" s="538" t="s">
        <v>241</v>
      </c>
      <c r="B3" s="538"/>
      <c r="C3" s="538"/>
      <c r="D3" s="538"/>
      <c r="E3" s="538"/>
    </row>
    <row r="4" spans="1:5" s="67" customFormat="1" ht="15.95" customHeight="1">
      <c r="A4" s="537"/>
      <c r="B4" s="537"/>
      <c r="C4" s="537"/>
      <c r="D4" s="537"/>
      <c r="E4" s="537"/>
    </row>
    <row r="5" spans="1:5" s="67" customFormat="1" ht="15.95" customHeight="1">
      <c r="A5" s="164"/>
      <c r="B5" s="164"/>
      <c r="C5" s="164"/>
      <c r="D5" s="164"/>
      <c r="E5" s="164"/>
    </row>
    <row r="6" spans="1:5" s="62" customFormat="1" ht="14.25" customHeight="1">
      <c r="A6" s="533" t="s">
        <v>1</v>
      </c>
      <c r="B6" s="165" t="s">
        <v>111</v>
      </c>
      <c r="C6" s="166" t="s">
        <v>127</v>
      </c>
      <c r="D6" s="167" t="s">
        <v>128</v>
      </c>
      <c r="E6" s="168" t="s">
        <v>129</v>
      </c>
    </row>
    <row r="7" spans="1:5" s="62" customFormat="1" ht="9.75" customHeight="1">
      <c r="A7" s="534"/>
      <c r="B7" s="169" t="s">
        <v>112</v>
      </c>
      <c r="C7" s="170" t="s">
        <v>130</v>
      </c>
      <c r="D7" s="171" t="s">
        <v>131</v>
      </c>
      <c r="E7" s="172" t="s">
        <v>132</v>
      </c>
    </row>
    <row r="8" spans="1:5" s="63" customFormat="1" ht="13.5" customHeight="1">
      <c r="A8" s="535"/>
      <c r="B8" s="173"/>
      <c r="C8" s="174" t="s">
        <v>133</v>
      </c>
      <c r="D8" s="175" t="s">
        <v>134</v>
      </c>
      <c r="E8" s="176" t="s">
        <v>113</v>
      </c>
    </row>
    <row r="9" spans="1:5" ht="18" customHeight="1">
      <c r="A9" s="530" t="s">
        <v>247</v>
      </c>
      <c r="B9" s="531"/>
      <c r="C9" s="531"/>
      <c r="D9" s="531"/>
      <c r="E9" s="532"/>
    </row>
    <row r="10" spans="1:5" ht="18" customHeight="1">
      <c r="A10" s="177" t="s">
        <v>135</v>
      </c>
      <c r="B10" s="178" t="s">
        <v>271</v>
      </c>
      <c r="C10" s="179">
        <v>41</v>
      </c>
      <c r="D10" s="180">
        <v>585</v>
      </c>
      <c r="E10" s="181" t="s">
        <v>136</v>
      </c>
    </row>
    <row r="11" spans="1:5" ht="18" customHeight="1">
      <c r="A11" s="182" t="s">
        <v>137</v>
      </c>
      <c r="B11" s="178" t="s">
        <v>271</v>
      </c>
      <c r="C11" s="183">
        <v>32.799999999999997</v>
      </c>
      <c r="D11" s="184">
        <v>660</v>
      </c>
      <c r="E11" s="183">
        <v>1.1000000000000001</v>
      </c>
    </row>
    <row r="12" spans="1:5" ht="18" customHeight="1">
      <c r="A12" s="182" t="s">
        <v>138</v>
      </c>
      <c r="B12" s="178" t="s">
        <v>271</v>
      </c>
      <c r="C12" s="183">
        <v>32.799999999999997</v>
      </c>
      <c r="D12" s="184">
        <v>680</v>
      </c>
      <c r="E12" s="183">
        <v>1.1000000000000001</v>
      </c>
    </row>
    <row r="13" spans="1:5" ht="18" customHeight="1">
      <c r="A13" s="530" t="s">
        <v>139</v>
      </c>
      <c r="B13" s="531"/>
      <c r="C13" s="531"/>
      <c r="D13" s="531"/>
      <c r="E13" s="532"/>
    </row>
    <row r="14" spans="1:5" ht="18" customHeight="1">
      <c r="A14" s="185" t="s">
        <v>140</v>
      </c>
      <c r="B14" s="186" t="s">
        <v>271</v>
      </c>
      <c r="C14" s="186">
        <v>42</v>
      </c>
      <c r="D14" s="180">
        <v>700</v>
      </c>
      <c r="E14" s="187">
        <v>1.1000000000000001</v>
      </c>
    </row>
    <row r="15" spans="1:5" ht="18" customHeight="1">
      <c r="A15" s="188" t="s">
        <v>141</v>
      </c>
      <c r="B15" s="189" t="s">
        <v>272</v>
      </c>
      <c r="C15" s="190">
        <v>31.5</v>
      </c>
      <c r="D15" s="184">
        <v>800</v>
      </c>
      <c r="E15" s="190">
        <v>1.1000000000000001</v>
      </c>
    </row>
    <row r="16" spans="1:5" ht="18" customHeight="1">
      <c r="A16" s="530" t="s">
        <v>142</v>
      </c>
      <c r="B16" s="531"/>
      <c r="C16" s="531"/>
      <c r="D16" s="531"/>
      <c r="E16" s="532"/>
    </row>
    <row r="17" spans="1:5" ht="18" customHeight="1">
      <c r="A17" s="191" t="s">
        <v>143</v>
      </c>
      <c r="B17" s="186" t="s">
        <v>271</v>
      </c>
      <c r="C17" s="186">
        <v>100</v>
      </c>
      <c r="D17" s="180">
        <v>40</v>
      </c>
      <c r="E17" s="192">
        <v>1.1000000000000001</v>
      </c>
    </row>
    <row r="18" spans="1:5" ht="18" customHeight="1">
      <c r="A18" s="188" t="s">
        <v>144</v>
      </c>
      <c r="B18" s="189" t="s">
        <v>272</v>
      </c>
      <c r="C18" s="189">
        <v>100</v>
      </c>
      <c r="D18" s="193">
        <v>50.3125</v>
      </c>
      <c r="E18" s="194">
        <v>1.1000000000000001</v>
      </c>
    </row>
    <row r="19" spans="1:5" ht="18" customHeight="1">
      <c r="A19" s="542" t="s">
        <v>145</v>
      </c>
      <c r="B19" s="543"/>
      <c r="C19" s="543"/>
      <c r="D19" s="543"/>
      <c r="E19" s="544"/>
    </row>
    <row r="20" spans="1:5" ht="18" customHeight="1">
      <c r="A20" s="195" t="s">
        <v>146</v>
      </c>
      <c r="B20" s="186" t="s">
        <v>114</v>
      </c>
      <c r="C20" s="186">
        <v>2000</v>
      </c>
      <c r="D20" s="180">
        <v>2.7299999999999995</v>
      </c>
      <c r="E20" s="192">
        <v>6</v>
      </c>
    </row>
    <row r="21" spans="1:5" ht="18" customHeight="1">
      <c r="A21" s="196" t="s">
        <v>147</v>
      </c>
      <c r="B21" s="178" t="s">
        <v>114</v>
      </c>
      <c r="C21" s="178">
        <v>1300</v>
      </c>
      <c r="D21" s="184">
        <v>3.0554999999999999</v>
      </c>
      <c r="E21" s="197">
        <v>6</v>
      </c>
    </row>
    <row r="22" spans="1:5" ht="18" customHeight="1">
      <c r="A22" s="196" t="s">
        <v>148</v>
      </c>
      <c r="B22" s="178" t="s">
        <v>114</v>
      </c>
      <c r="C22" s="178">
        <v>1170</v>
      </c>
      <c r="D22" s="184">
        <v>3.1709999999999994</v>
      </c>
      <c r="E22" s="197">
        <v>6</v>
      </c>
    </row>
    <row r="23" spans="1:5" ht="18" customHeight="1">
      <c r="A23" s="196" t="s">
        <v>149</v>
      </c>
      <c r="B23" s="178" t="s">
        <v>114</v>
      </c>
      <c r="C23" s="178">
        <v>930</v>
      </c>
      <c r="D23" s="184">
        <v>3.444</v>
      </c>
      <c r="E23" s="197">
        <v>6</v>
      </c>
    </row>
    <row r="24" spans="1:5" ht="18" customHeight="1">
      <c r="A24" s="196" t="s">
        <v>150</v>
      </c>
      <c r="B24" s="178" t="s">
        <v>114</v>
      </c>
      <c r="C24" s="178">
        <v>720</v>
      </c>
      <c r="D24" s="184">
        <v>3.8639999999999999</v>
      </c>
      <c r="E24" s="197">
        <v>6</v>
      </c>
    </row>
    <row r="25" spans="1:5" ht="18" customHeight="1">
      <c r="A25" s="196" t="s">
        <v>151</v>
      </c>
      <c r="B25" s="178" t="s">
        <v>114</v>
      </c>
      <c r="C25" s="178">
        <v>560</v>
      </c>
      <c r="D25" s="184">
        <v>4.3260000000000005</v>
      </c>
      <c r="E25" s="197">
        <v>6</v>
      </c>
    </row>
    <row r="26" spans="1:5" ht="18" customHeight="1">
      <c r="A26" s="196" t="s">
        <v>152</v>
      </c>
      <c r="B26" s="178" t="s">
        <v>114</v>
      </c>
      <c r="C26" s="178">
        <v>530</v>
      </c>
      <c r="D26" s="184">
        <v>4.4414999999999996</v>
      </c>
      <c r="E26" s="197">
        <v>6</v>
      </c>
    </row>
    <row r="27" spans="1:5" ht="18" customHeight="1">
      <c r="A27" s="196" t="s">
        <v>153</v>
      </c>
      <c r="B27" s="178" t="s">
        <v>114</v>
      </c>
      <c r="C27" s="178">
        <v>470</v>
      </c>
      <c r="D27" s="184">
        <v>4.5674999999999999</v>
      </c>
      <c r="E27" s="197">
        <v>6</v>
      </c>
    </row>
    <row r="28" spans="1:5" ht="18" customHeight="1">
      <c r="A28" s="196" t="s">
        <v>154</v>
      </c>
      <c r="B28" s="178" t="s">
        <v>114</v>
      </c>
      <c r="C28" s="178">
        <v>450</v>
      </c>
      <c r="D28" s="184">
        <v>4.7355</v>
      </c>
      <c r="E28" s="197">
        <v>6</v>
      </c>
    </row>
    <row r="29" spans="1:5" ht="18" customHeight="1">
      <c r="A29" s="196" t="s">
        <v>155</v>
      </c>
      <c r="B29" s="178" t="s">
        <v>114</v>
      </c>
      <c r="C29" s="178">
        <v>370</v>
      </c>
      <c r="D29" s="184">
        <v>5.1135000000000002</v>
      </c>
      <c r="E29" s="197">
        <v>6</v>
      </c>
    </row>
    <row r="30" spans="1:5" ht="18" customHeight="1">
      <c r="A30" s="196" t="s">
        <v>156</v>
      </c>
      <c r="B30" s="178" t="s">
        <v>114</v>
      </c>
      <c r="C30" s="178">
        <v>330</v>
      </c>
      <c r="D30" s="184">
        <v>5.2080000000000002</v>
      </c>
      <c r="E30" s="197">
        <v>6</v>
      </c>
    </row>
    <row r="31" spans="1:5" ht="18" customHeight="1">
      <c r="A31" s="196" t="s">
        <v>157</v>
      </c>
      <c r="B31" s="178" t="s">
        <v>114</v>
      </c>
      <c r="C31" s="178">
        <v>280</v>
      </c>
      <c r="D31" s="184">
        <v>5.9324999999999992</v>
      </c>
      <c r="E31" s="197">
        <v>6</v>
      </c>
    </row>
    <row r="32" spans="1:5" ht="18" customHeight="1">
      <c r="A32" s="196" t="s">
        <v>158</v>
      </c>
      <c r="B32" s="178" t="s">
        <v>114</v>
      </c>
      <c r="C32" s="178">
        <v>260</v>
      </c>
      <c r="D32" s="184">
        <v>7.1295000000000002</v>
      </c>
      <c r="E32" s="197">
        <v>6</v>
      </c>
    </row>
    <row r="33" spans="1:5" ht="18" customHeight="1">
      <c r="A33" s="196" t="s">
        <v>159</v>
      </c>
      <c r="B33" s="178" t="s">
        <v>114</v>
      </c>
      <c r="C33" s="178">
        <v>240</v>
      </c>
      <c r="D33" s="184">
        <v>8.1999999999999993</v>
      </c>
      <c r="E33" s="197">
        <v>6</v>
      </c>
    </row>
    <row r="34" spans="1:5" ht="18" customHeight="1">
      <c r="A34" s="542" t="s">
        <v>160</v>
      </c>
      <c r="B34" s="543"/>
      <c r="C34" s="543"/>
      <c r="D34" s="543"/>
      <c r="E34" s="544"/>
    </row>
    <row r="35" spans="1:5" ht="18" customHeight="1">
      <c r="A35" s="196" t="s">
        <v>161</v>
      </c>
      <c r="B35" s="178" t="s">
        <v>114</v>
      </c>
      <c r="C35" s="178">
        <v>1500</v>
      </c>
      <c r="D35" s="184">
        <v>3.8795999999999999</v>
      </c>
      <c r="E35" s="197">
        <v>6</v>
      </c>
    </row>
    <row r="36" spans="1:5" ht="18" customHeight="1">
      <c r="A36" s="196" t="s">
        <v>162</v>
      </c>
      <c r="B36" s="178" t="s">
        <v>114</v>
      </c>
      <c r="C36" s="178">
        <v>900</v>
      </c>
      <c r="D36" s="184">
        <v>4.6428000000000003</v>
      </c>
      <c r="E36" s="197">
        <v>6</v>
      </c>
    </row>
    <row r="37" spans="1:5" ht="18" customHeight="1">
      <c r="A37" s="196" t="s">
        <v>163</v>
      </c>
      <c r="B37" s="178" t="s">
        <v>114</v>
      </c>
      <c r="C37" s="178">
        <v>600</v>
      </c>
      <c r="D37" s="184">
        <v>5.3582999999999998</v>
      </c>
      <c r="E37" s="197">
        <v>6</v>
      </c>
    </row>
    <row r="38" spans="1:5" ht="18" customHeight="1">
      <c r="A38" s="196" t="s">
        <v>164</v>
      </c>
      <c r="B38" s="178" t="s">
        <v>114</v>
      </c>
      <c r="C38" s="178">
        <v>500</v>
      </c>
      <c r="D38" s="184">
        <v>5.8353000000000002</v>
      </c>
      <c r="E38" s="197">
        <v>6</v>
      </c>
    </row>
    <row r="39" spans="1:5" ht="18" customHeight="1">
      <c r="A39" s="196" t="s">
        <v>165</v>
      </c>
      <c r="B39" s="178" t="s">
        <v>114</v>
      </c>
      <c r="C39" s="178">
        <v>400</v>
      </c>
      <c r="D39" s="184">
        <v>6.1055999999999999</v>
      </c>
      <c r="E39" s="197">
        <v>6</v>
      </c>
    </row>
    <row r="40" spans="1:5" ht="18" customHeight="1">
      <c r="A40" s="196" t="s">
        <v>166</v>
      </c>
      <c r="B40" s="178" t="s">
        <v>114</v>
      </c>
      <c r="C40" s="178">
        <v>400</v>
      </c>
      <c r="D40" s="184">
        <v>6.36</v>
      </c>
      <c r="E40" s="197">
        <v>6</v>
      </c>
    </row>
    <row r="41" spans="1:5" ht="18" customHeight="1">
      <c r="A41" s="196" t="s">
        <v>167</v>
      </c>
      <c r="B41" s="178" t="s">
        <v>114</v>
      </c>
      <c r="C41" s="178">
        <v>350</v>
      </c>
      <c r="D41" s="184">
        <v>6.5507999999999997</v>
      </c>
      <c r="E41" s="197">
        <v>6</v>
      </c>
    </row>
    <row r="42" spans="1:5" ht="18" customHeight="1">
      <c r="A42" s="196" t="s">
        <v>168</v>
      </c>
      <c r="B42" s="178" t="s">
        <v>114</v>
      </c>
      <c r="C42" s="178">
        <v>250</v>
      </c>
      <c r="D42" s="184">
        <v>6.9482999999999997</v>
      </c>
      <c r="E42" s="197">
        <v>6</v>
      </c>
    </row>
    <row r="43" spans="1:5" ht="18" customHeight="1">
      <c r="A43" s="539" t="s">
        <v>169</v>
      </c>
      <c r="B43" s="540"/>
      <c r="C43" s="540"/>
      <c r="D43" s="540"/>
      <c r="E43" s="541"/>
    </row>
    <row r="44" spans="1:5" ht="18" customHeight="1">
      <c r="A44" s="196" t="s">
        <v>170</v>
      </c>
      <c r="B44" s="178" t="s">
        <v>114</v>
      </c>
      <c r="C44" s="197" t="s">
        <v>171</v>
      </c>
      <c r="D44" s="184">
        <v>2.9510000000000001</v>
      </c>
      <c r="E44" s="197">
        <v>6</v>
      </c>
    </row>
    <row r="45" spans="1:5" ht="18" customHeight="1">
      <c r="A45" s="196" t="s">
        <v>172</v>
      </c>
      <c r="B45" s="178" t="s">
        <v>114</v>
      </c>
      <c r="C45" s="197" t="s">
        <v>173</v>
      </c>
      <c r="D45" s="184">
        <v>3.5489999999999999</v>
      </c>
      <c r="E45" s="197">
        <v>6</v>
      </c>
    </row>
    <row r="46" spans="1:5" ht="18" customHeight="1">
      <c r="A46" s="196" t="s">
        <v>174</v>
      </c>
      <c r="B46" s="178" t="s">
        <v>114</v>
      </c>
      <c r="C46" s="197" t="s">
        <v>173</v>
      </c>
      <c r="D46" s="184">
        <v>4.6150000000000002</v>
      </c>
      <c r="E46" s="197">
        <v>6</v>
      </c>
    </row>
    <row r="47" spans="1:5" ht="18" customHeight="1">
      <c r="A47" s="196" t="s">
        <v>175</v>
      </c>
      <c r="B47" s="178" t="s">
        <v>114</v>
      </c>
      <c r="C47" s="197" t="s">
        <v>173</v>
      </c>
      <c r="D47" s="184">
        <v>6.6819999999999995</v>
      </c>
      <c r="E47" s="197">
        <v>6</v>
      </c>
    </row>
    <row r="48" spans="1:5" ht="18" customHeight="1">
      <c r="A48" s="196" t="s">
        <v>176</v>
      </c>
      <c r="B48" s="178" t="s">
        <v>114</v>
      </c>
      <c r="C48" s="197" t="s">
        <v>177</v>
      </c>
      <c r="D48" s="184">
        <v>8.359</v>
      </c>
      <c r="E48" s="197">
        <v>6</v>
      </c>
    </row>
    <row r="49" spans="1:5" ht="18" customHeight="1">
      <c r="A49" s="196" t="s">
        <v>178</v>
      </c>
      <c r="B49" s="178" t="s">
        <v>114</v>
      </c>
      <c r="C49" s="197" t="s">
        <v>256</v>
      </c>
      <c r="D49" s="184">
        <v>14.767999999999999</v>
      </c>
      <c r="E49" s="197">
        <v>6</v>
      </c>
    </row>
    <row r="50" spans="1:5" ht="18" customHeight="1">
      <c r="A50" s="198" t="s">
        <v>179</v>
      </c>
      <c r="B50" s="189" t="s">
        <v>114</v>
      </c>
      <c r="C50" s="194" t="s">
        <v>257</v>
      </c>
      <c r="D50" s="193">
        <v>21.229600000000001</v>
      </c>
      <c r="E50" s="194">
        <v>6</v>
      </c>
    </row>
    <row r="51" spans="1:5" ht="18" customHeight="1">
      <c r="A51" s="539" t="s">
        <v>180</v>
      </c>
      <c r="B51" s="540"/>
      <c r="C51" s="540"/>
      <c r="D51" s="540"/>
      <c r="E51" s="541"/>
    </row>
    <row r="52" spans="1:5" ht="18" customHeight="1">
      <c r="A52" s="195" t="s">
        <v>181</v>
      </c>
      <c r="B52" s="186" t="s">
        <v>114</v>
      </c>
      <c r="C52" s="187" t="s">
        <v>171</v>
      </c>
      <c r="D52" s="192">
        <v>2.665</v>
      </c>
      <c r="E52" s="192">
        <v>6</v>
      </c>
    </row>
    <row r="53" spans="1:5" ht="18" customHeight="1">
      <c r="A53" s="196" t="s">
        <v>182</v>
      </c>
      <c r="B53" s="178" t="s">
        <v>114</v>
      </c>
      <c r="C53" s="183" t="s">
        <v>173</v>
      </c>
      <c r="D53" s="197">
        <v>3.25</v>
      </c>
      <c r="E53" s="197">
        <v>6</v>
      </c>
    </row>
    <row r="54" spans="1:5" ht="18" customHeight="1">
      <c r="A54" s="196" t="s">
        <v>183</v>
      </c>
      <c r="B54" s="178" t="s">
        <v>114</v>
      </c>
      <c r="C54" s="183" t="s">
        <v>173</v>
      </c>
      <c r="D54" s="197">
        <v>3.9649999999999999</v>
      </c>
      <c r="E54" s="197">
        <v>6</v>
      </c>
    </row>
    <row r="55" spans="1:5" ht="18" customHeight="1">
      <c r="A55" s="196" t="s">
        <v>184</v>
      </c>
      <c r="B55" s="178" t="s">
        <v>114</v>
      </c>
      <c r="C55" s="183" t="s">
        <v>173</v>
      </c>
      <c r="D55" s="197">
        <v>5.577</v>
      </c>
      <c r="E55" s="197">
        <v>6</v>
      </c>
    </row>
    <row r="56" spans="1:5" ht="18" customHeight="1">
      <c r="A56" s="196" t="s">
        <v>185</v>
      </c>
      <c r="B56" s="178" t="s">
        <v>114</v>
      </c>
      <c r="C56" s="199">
        <v>500</v>
      </c>
      <c r="D56" s="197">
        <v>8.0860000000000003</v>
      </c>
      <c r="E56" s="197">
        <v>6</v>
      </c>
    </row>
    <row r="57" spans="1:5" ht="18" customHeight="1">
      <c r="A57" s="198" t="s">
        <v>186</v>
      </c>
      <c r="B57" s="189" t="s">
        <v>114</v>
      </c>
      <c r="C57" s="200">
        <v>1000</v>
      </c>
      <c r="D57" s="194">
        <v>13.416</v>
      </c>
      <c r="E57" s="194">
        <v>6</v>
      </c>
    </row>
    <row r="58" spans="1:5" ht="18" customHeight="1">
      <c r="A58" s="539" t="s">
        <v>187</v>
      </c>
      <c r="B58" s="540"/>
      <c r="C58" s="540"/>
      <c r="D58" s="540"/>
      <c r="E58" s="541"/>
    </row>
    <row r="59" spans="1:5" ht="18" customHeight="1">
      <c r="A59" s="195" t="s">
        <v>188</v>
      </c>
      <c r="B59" s="186" t="s">
        <v>114</v>
      </c>
      <c r="C59" s="183" t="s">
        <v>189</v>
      </c>
      <c r="D59" s="180">
        <v>3.84</v>
      </c>
      <c r="E59" s="192">
        <v>6</v>
      </c>
    </row>
    <row r="60" spans="1:5" ht="18" customHeight="1">
      <c r="A60" s="196" t="s">
        <v>190</v>
      </c>
      <c r="B60" s="178" t="s">
        <v>114</v>
      </c>
      <c r="C60" s="183" t="s">
        <v>189</v>
      </c>
      <c r="D60" s="184">
        <v>4.2</v>
      </c>
      <c r="E60" s="197">
        <v>6</v>
      </c>
    </row>
    <row r="61" spans="1:5" ht="18" customHeight="1">
      <c r="A61" s="198" t="s">
        <v>191</v>
      </c>
      <c r="B61" s="189" t="s">
        <v>114</v>
      </c>
      <c r="C61" s="183" t="s">
        <v>189</v>
      </c>
      <c r="D61" s="193">
        <v>4.66</v>
      </c>
      <c r="E61" s="194">
        <v>6</v>
      </c>
    </row>
    <row r="62" spans="1:5" ht="18" customHeight="1">
      <c r="A62" s="539" t="s">
        <v>192</v>
      </c>
      <c r="B62" s="540"/>
      <c r="C62" s="540"/>
      <c r="D62" s="540"/>
      <c r="E62" s="541"/>
    </row>
    <row r="63" spans="1:5" ht="18" customHeight="1">
      <c r="A63" s="195" t="s">
        <v>193</v>
      </c>
      <c r="B63" s="186" t="s">
        <v>114</v>
      </c>
      <c r="C63" s="186">
        <v>2500</v>
      </c>
      <c r="D63" s="180">
        <v>0.95</v>
      </c>
      <c r="E63" s="192">
        <v>6</v>
      </c>
    </row>
    <row r="64" spans="1:5" ht="18" customHeight="1">
      <c r="A64" s="198" t="s">
        <v>194</v>
      </c>
      <c r="B64" s="189" t="s">
        <v>114</v>
      </c>
      <c r="C64" s="189">
        <v>2000</v>
      </c>
      <c r="D64" s="193">
        <v>1.2</v>
      </c>
      <c r="E64" s="194">
        <v>6</v>
      </c>
    </row>
    <row r="65" spans="1:5" ht="18" customHeight="1">
      <c r="A65" s="542" t="s">
        <v>195</v>
      </c>
      <c r="B65" s="543"/>
      <c r="C65" s="543"/>
      <c r="D65" s="543"/>
      <c r="E65" s="544"/>
    </row>
    <row r="66" spans="1:5" ht="18" customHeight="1">
      <c r="A66" s="201" t="s">
        <v>196</v>
      </c>
      <c r="B66" s="202" t="s">
        <v>197</v>
      </c>
      <c r="C66" s="202">
        <v>180</v>
      </c>
      <c r="D66" s="203">
        <v>65.44</v>
      </c>
      <c r="E66" s="192"/>
    </row>
    <row r="67" spans="1:5" ht="18" customHeight="1">
      <c r="A67" s="204" t="s">
        <v>198</v>
      </c>
      <c r="B67" s="205" t="s">
        <v>197</v>
      </c>
      <c r="C67" s="205">
        <v>150</v>
      </c>
      <c r="D67" s="206">
        <v>77.05</v>
      </c>
      <c r="E67" s="197"/>
    </row>
    <row r="68" spans="1:5" ht="18" customHeight="1">
      <c r="A68" s="198" t="s">
        <v>199</v>
      </c>
      <c r="B68" s="189" t="s">
        <v>197</v>
      </c>
      <c r="C68" s="189">
        <v>300</v>
      </c>
      <c r="D68" s="193">
        <v>26.5</v>
      </c>
      <c r="E68" s="194"/>
    </row>
    <row r="69" spans="1:5" ht="18" customHeight="1">
      <c r="A69" s="539" t="s">
        <v>200</v>
      </c>
      <c r="B69" s="540"/>
      <c r="C69" s="540"/>
      <c r="D69" s="540"/>
      <c r="E69" s="541"/>
    </row>
    <row r="70" spans="1:5" ht="18" customHeight="1">
      <c r="A70" s="195" t="s">
        <v>201</v>
      </c>
      <c r="B70" s="186" t="s">
        <v>114</v>
      </c>
      <c r="C70" s="186">
        <v>5000</v>
      </c>
      <c r="D70" s="180">
        <v>2.63</v>
      </c>
      <c r="E70" s="192">
        <v>6</v>
      </c>
    </row>
    <row r="71" spans="1:5" ht="18" customHeight="1">
      <c r="A71" s="196" t="s">
        <v>202</v>
      </c>
      <c r="B71" s="178" t="s">
        <v>114</v>
      </c>
      <c r="C71" s="178" t="s">
        <v>203</v>
      </c>
      <c r="D71" s="184">
        <v>3.43</v>
      </c>
      <c r="E71" s="197">
        <v>6</v>
      </c>
    </row>
    <row r="72" spans="1:5" ht="18" customHeight="1">
      <c r="A72" s="198" t="s">
        <v>204</v>
      </c>
      <c r="B72" s="189" t="s">
        <v>114</v>
      </c>
      <c r="C72" s="189">
        <v>2500</v>
      </c>
      <c r="D72" s="193">
        <v>3.95</v>
      </c>
      <c r="E72" s="194">
        <v>6</v>
      </c>
    </row>
    <row r="73" spans="1:5" ht="18" customHeight="1">
      <c r="A73" s="542" t="s">
        <v>248</v>
      </c>
      <c r="B73" s="543"/>
      <c r="C73" s="543"/>
      <c r="D73" s="543"/>
      <c r="E73" s="544"/>
    </row>
    <row r="74" spans="1:5" ht="18" customHeight="1">
      <c r="A74" s="207" t="s">
        <v>249</v>
      </c>
      <c r="B74" s="208" t="s">
        <v>114</v>
      </c>
      <c r="C74" s="209">
        <v>800</v>
      </c>
      <c r="D74" s="210">
        <v>2.2999999999999998</v>
      </c>
      <c r="E74" s="211"/>
    </row>
    <row r="75" spans="1:5" ht="18" customHeight="1">
      <c r="A75" s="207" t="s">
        <v>205</v>
      </c>
      <c r="B75" s="208" t="s">
        <v>114</v>
      </c>
      <c r="C75" s="209">
        <v>400</v>
      </c>
      <c r="D75" s="210">
        <v>3.2</v>
      </c>
      <c r="E75" s="212"/>
    </row>
    <row r="76" spans="1:5" ht="18" customHeight="1">
      <c r="A76" s="539" t="s">
        <v>206</v>
      </c>
      <c r="B76" s="540"/>
      <c r="C76" s="540"/>
      <c r="D76" s="540"/>
      <c r="E76" s="541"/>
    </row>
    <row r="77" spans="1:5" ht="18" customHeight="1">
      <c r="A77" s="195" t="s">
        <v>207</v>
      </c>
      <c r="B77" s="186" t="s">
        <v>114</v>
      </c>
      <c r="C77" s="186">
        <v>1</v>
      </c>
      <c r="D77" s="180">
        <v>3100</v>
      </c>
      <c r="E77" s="192"/>
    </row>
    <row r="78" spans="1:5" ht="18" customHeight="1">
      <c r="A78" s="196" t="s">
        <v>208</v>
      </c>
      <c r="B78" s="178" t="s">
        <v>114</v>
      </c>
      <c r="C78" s="199">
        <v>1</v>
      </c>
      <c r="D78" s="184">
        <v>2750</v>
      </c>
      <c r="E78" s="197"/>
    </row>
    <row r="79" spans="1:5" ht="18" customHeight="1">
      <c r="A79" s="196" t="s">
        <v>209</v>
      </c>
      <c r="B79" s="178" t="s">
        <v>114</v>
      </c>
      <c r="C79" s="199">
        <v>1</v>
      </c>
      <c r="D79" s="184">
        <v>3100</v>
      </c>
      <c r="E79" s="197"/>
    </row>
    <row r="80" spans="1:5" ht="18" customHeight="1">
      <c r="A80" s="196" t="s">
        <v>210</v>
      </c>
      <c r="B80" s="178" t="s">
        <v>114</v>
      </c>
      <c r="C80" s="199">
        <v>1</v>
      </c>
      <c r="D80" s="184">
        <v>4050</v>
      </c>
      <c r="E80" s="197"/>
    </row>
    <row r="81" spans="1:5" ht="18" customHeight="1">
      <c r="A81" s="196" t="s">
        <v>211</v>
      </c>
      <c r="B81" s="178" t="s">
        <v>114</v>
      </c>
      <c r="C81" s="199">
        <v>1</v>
      </c>
      <c r="D81" s="184">
        <v>3650</v>
      </c>
      <c r="E81" s="197"/>
    </row>
    <row r="82" spans="1:5" ht="18" customHeight="1">
      <c r="A82" s="198" t="s">
        <v>212</v>
      </c>
      <c r="B82" s="189" t="s">
        <v>114</v>
      </c>
      <c r="C82" s="200">
        <v>1</v>
      </c>
      <c r="D82" s="193">
        <v>4050</v>
      </c>
      <c r="E82" s="194"/>
    </row>
    <row r="83" spans="1:5" ht="18" customHeight="1">
      <c r="A83" s="545" t="s">
        <v>250</v>
      </c>
      <c r="B83" s="546"/>
      <c r="C83" s="546"/>
      <c r="D83" s="546"/>
      <c r="E83" s="547"/>
    </row>
    <row r="84" spans="1:5" ht="18" customHeight="1">
      <c r="A84" s="213" t="s">
        <v>251</v>
      </c>
      <c r="B84" s="186" t="s">
        <v>271</v>
      </c>
      <c r="C84" s="186">
        <v>26</v>
      </c>
      <c r="D84" s="180">
        <v>770</v>
      </c>
      <c r="E84" s="214"/>
    </row>
    <row r="85" spans="1:5" ht="18" customHeight="1">
      <c r="A85" s="215" t="s">
        <v>213</v>
      </c>
      <c r="B85" s="178" t="s">
        <v>272</v>
      </c>
      <c r="C85" s="178">
        <v>18</v>
      </c>
      <c r="D85" s="184">
        <v>1130</v>
      </c>
      <c r="E85" s="216"/>
    </row>
    <row r="86" spans="1:5" ht="18" customHeight="1">
      <c r="A86" s="196" t="s">
        <v>252</v>
      </c>
      <c r="B86" s="178" t="s">
        <v>272</v>
      </c>
      <c r="C86" s="199">
        <v>20</v>
      </c>
      <c r="D86" s="184">
        <v>990</v>
      </c>
      <c r="E86" s="216"/>
    </row>
    <row r="87" spans="1:5" ht="18" customHeight="1">
      <c r="A87" s="196" t="s">
        <v>242</v>
      </c>
      <c r="B87" s="178" t="s">
        <v>272</v>
      </c>
      <c r="C87" s="199">
        <v>12</v>
      </c>
      <c r="D87" s="184">
        <v>1310</v>
      </c>
      <c r="E87" s="216"/>
    </row>
    <row r="88" spans="1:5" ht="18" customHeight="1">
      <c r="A88" s="196" t="s">
        <v>214</v>
      </c>
      <c r="B88" s="178" t="s">
        <v>272</v>
      </c>
      <c r="C88" s="199">
        <v>13</v>
      </c>
      <c r="D88" s="184">
        <v>785</v>
      </c>
      <c r="E88" s="216"/>
    </row>
    <row r="89" spans="1:5" ht="18" customHeight="1">
      <c r="A89" s="196" t="s">
        <v>215</v>
      </c>
      <c r="B89" s="178" t="s">
        <v>114</v>
      </c>
      <c r="C89" s="199">
        <v>400</v>
      </c>
      <c r="D89" s="184">
        <v>120</v>
      </c>
      <c r="E89" s="216"/>
    </row>
    <row r="90" spans="1:5" ht="18" customHeight="1">
      <c r="A90" s="196" t="s">
        <v>216</v>
      </c>
      <c r="B90" s="178" t="s">
        <v>114</v>
      </c>
      <c r="C90" s="199">
        <v>240</v>
      </c>
      <c r="D90" s="184">
        <v>120</v>
      </c>
      <c r="E90" s="216"/>
    </row>
    <row r="91" spans="1:5" ht="18" customHeight="1">
      <c r="A91" s="217" t="s">
        <v>217</v>
      </c>
      <c r="B91" s="189" t="s">
        <v>272</v>
      </c>
      <c r="C91" s="189">
        <v>2</v>
      </c>
      <c r="D91" s="193">
        <v>1900</v>
      </c>
      <c r="E91" s="218"/>
    </row>
    <row r="92" spans="1:5" ht="18" customHeight="1">
      <c r="A92" s="548" t="s">
        <v>253</v>
      </c>
      <c r="B92" s="549"/>
      <c r="C92" s="549"/>
      <c r="D92" s="549"/>
      <c r="E92" s="550"/>
    </row>
    <row r="93" spans="1:5" ht="18" customHeight="1">
      <c r="A93" s="195" t="s">
        <v>218</v>
      </c>
      <c r="B93" s="186" t="s">
        <v>273</v>
      </c>
      <c r="C93" s="186">
        <v>21</v>
      </c>
      <c r="D93" s="180">
        <v>1100</v>
      </c>
      <c r="E93" s="187"/>
    </row>
    <row r="94" spans="1:5" ht="18" customHeight="1">
      <c r="A94" s="196" t="s">
        <v>219</v>
      </c>
      <c r="B94" s="178" t="s">
        <v>114</v>
      </c>
      <c r="C94" s="178">
        <v>20</v>
      </c>
      <c r="D94" s="184">
        <v>335</v>
      </c>
      <c r="E94" s="183"/>
    </row>
    <row r="95" spans="1:5" ht="18" customHeight="1">
      <c r="A95" s="196" t="s">
        <v>220</v>
      </c>
      <c r="B95" s="178" t="s">
        <v>114</v>
      </c>
      <c r="C95" s="178">
        <v>20</v>
      </c>
      <c r="D95" s="184">
        <v>345</v>
      </c>
      <c r="E95" s="183"/>
    </row>
    <row r="96" spans="1:5" ht="18" customHeight="1">
      <c r="A96" s="219" t="s">
        <v>226</v>
      </c>
      <c r="B96" s="178" t="s">
        <v>273</v>
      </c>
      <c r="C96" s="183">
        <v>26.25</v>
      </c>
      <c r="D96" s="184">
        <v>1030</v>
      </c>
      <c r="E96" s="183"/>
    </row>
    <row r="97" spans="1:5" ht="18" customHeight="1">
      <c r="A97" s="220" t="s">
        <v>225</v>
      </c>
      <c r="B97" s="221" t="s">
        <v>273</v>
      </c>
      <c r="C97" s="221">
        <v>60</v>
      </c>
      <c r="D97" s="222">
        <v>2780</v>
      </c>
      <c r="E97" s="223"/>
    </row>
    <row r="98" spans="1:5" ht="18" customHeight="1">
      <c r="A98" s="530" t="s">
        <v>254</v>
      </c>
      <c r="B98" s="531"/>
      <c r="C98" s="531"/>
      <c r="D98" s="531"/>
      <c r="E98" s="532"/>
    </row>
    <row r="99" spans="1:5" ht="18" customHeight="1">
      <c r="A99" s="219" t="s">
        <v>222</v>
      </c>
      <c r="B99" s="224" t="s">
        <v>114</v>
      </c>
      <c r="C99" s="178">
        <v>1</v>
      </c>
      <c r="D99" s="225">
        <v>480</v>
      </c>
      <c r="E99" s="183"/>
    </row>
    <row r="100" spans="1:5" ht="18" customHeight="1">
      <c r="A100" s="219" t="s">
        <v>223</v>
      </c>
      <c r="B100" s="224" t="s">
        <v>221</v>
      </c>
      <c r="C100" s="178">
        <v>1</v>
      </c>
      <c r="D100" s="225" t="s">
        <v>224</v>
      </c>
      <c r="E100" s="183"/>
    </row>
    <row r="101" spans="1:5" ht="18" customHeight="1">
      <c r="A101" s="198" t="s">
        <v>227</v>
      </c>
      <c r="B101" s="189" t="s">
        <v>114</v>
      </c>
      <c r="C101" s="200">
        <v>1</v>
      </c>
      <c r="D101" s="193">
        <v>397135</v>
      </c>
      <c r="E101" s="194"/>
    </row>
    <row r="102" spans="1:5" ht="15.95" customHeight="1">
      <c r="A102" s="226"/>
      <c r="B102" s="227"/>
      <c r="C102" s="228"/>
      <c r="D102" s="229"/>
      <c r="E102" s="230"/>
    </row>
    <row r="103" spans="1:5" ht="15.95" customHeight="1">
      <c r="A103" s="155" t="s">
        <v>16</v>
      </c>
      <c r="B103" s="231"/>
      <c r="C103" s="232"/>
      <c r="D103" s="93"/>
      <c r="E103" s="93"/>
    </row>
    <row r="104" spans="1:5" ht="15.95" customHeight="1">
      <c r="A104" s="233" t="s">
        <v>115</v>
      </c>
      <c r="B104" s="234"/>
      <c r="C104" s="232"/>
      <c r="D104" s="157"/>
      <c r="E104" s="157"/>
    </row>
    <row r="105" spans="1:5" ht="15.95" customHeight="1">
      <c r="A105" s="235" t="s">
        <v>29</v>
      </c>
      <c r="B105" s="236"/>
      <c r="C105" s="237"/>
      <c r="D105" s="156"/>
      <c r="E105" s="156"/>
    </row>
    <row r="106" spans="1:5" ht="15.95" customHeight="1">
      <c r="A106" s="238" t="s">
        <v>228</v>
      </c>
      <c r="B106" s="235"/>
      <c r="C106" s="235"/>
      <c r="D106" s="159" t="s">
        <v>269</v>
      </c>
      <c r="E106" s="159"/>
    </row>
    <row r="107" spans="1:5" ht="15.95" customHeight="1">
      <c r="A107" s="239" t="s">
        <v>255</v>
      </c>
      <c r="B107" s="240"/>
      <c r="C107" s="241"/>
      <c r="D107" s="468" t="s">
        <v>270</v>
      </c>
      <c r="E107" s="468"/>
    </row>
    <row r="108" spans="1:5" ht="15.95" customHeight="1">
      <c r="A108" s="239"/>
      <c r="B108" s="234"/>
      <c r="C108" s="232"/>
      <c r="D108" s="242" t="s">
        <v>264</v>
      </c>
      <c r="E108" s="162"/>
    </row>
    <row r="109" spans="1:5" ht="15.95" customHeight="1">
      <c r="A109" s="243"/>
      <c r="B109" s="243"/>
      <c r="C109" s="243"/>
      <c r="D109" s="159"/>
      <c r="E109" s="162"/>
    </row>
    <row r="110" spans="1:5">
      <c r="D110" s="72"/>
      <c r="E110" s="70"/>
    </row>
    <row r="111" spans="1:5">
      <c r="D111" s="72"/>
      <c r="E111" s="70"/>
    </row>
    <row r="112" spans="1:5">
      <c r="D112" s="69"/>
      <c r="E112" s="70"/>
    </row>
    <row r="113" spans="4:5">
      <c r="D113" s="69"/>
      <c r="E113" s="70"/>
    </row>
    <row r="114" spans="4:5">
      <c r="D114" s="69"/>
      <c r="E114" s="70"/>
    </row>
    <row r="115" spans="4:5">
      <c r="D115" s="69"/>
      <c r="E115" s="70"/>
    </row>
    <row r="116" spans="4:5">
      <c r="D116" s="69"/>
      <c r="E116" s="70"/>
    </row>
    <row r="117" spans="4:5">
      <c r="D117" s="69"/>
      <c r="E117" s="70"/>
    </row>
    <row r="118" spans="4:5">
      <c r="D118" s="69"/>
      <c r="E118" s="70"/>
    </row>
    <row r="119" spans="4:5">
      <c r="D119" s="69"/>
      <c r="E119" s="70"/>
    </row>
    <row r="120" spans="4:5">
      <c r="D120" s="69"/>
      <c r="E120" s="70"/>
    </row>
    <row r="121" spans="4:5">
      <c r="D121" s="69"/>
      <c r="E121" s="70"/>
    </row>
    <row r="122" spans="4:5">
      <c r="D122" s="69"/>
      <c r="E122" s="70"/>
    </row>
    <row r="123" spans="4:5">
      <c r="D123" s="69"/>
      <c r="E123" s="70"/>
    </row>
    <row r="124" spans="4:5">
      <c r="D124" s="69"/>
      <c r="E124" s="70"/>
    </row>
    <row r="125" spans="4:5">
      <c r="D125" s="69"/>
      <c r="E125" s="70"/>
    </row>
    <row r="126" spans="4:5">
      <c r="D126" s="69"/>
      <c r="E126" s="70"/>
    </row>
    <row r="127" spans="4:5">
      <c r="D127" s="69"/>
      <c r="E127" s="70"/>
    </row>
    <row r="128" spans="4:5">
      <c r="D128" s="69"/>
      <c r="E128" s="70"/>
    </row>
    <row r="129" spans="4:5">
      <c r="D129" s="72"/>
      <c r="E129" s="70"/>
    </row>
    <row r="130" spans="4:5">
      <c r="D130" s="72"/>
      <c r="E130" s="70"/>
    </row>
    <row r="131" spans="4:5">
      <c r="D131" s="72"/>
      <c r="E131" s="70"/>
    </row>
    <row r="132" spans="4:5">
      <c r="D132" s="72"/>
      <c r="E132" s="70"/>
    </row>
    <row r="133" spans="4:5">
      <c r="D133" s="72"/>
      <c r="E133" s="70"/>
    </row>
    <row r="134" spans="4:5">
      <c r="D134" s="72"/>
      <c r="E134" s="70"/>
    </row>
    <row r="135" spans="4:5">
      <c r="D135" s="72"/>
      <c r="E135" s="70"/>
    </row>
    <row r="136" spans="4:5">
      <c r="D136" s="72"/>
      <c r="E136" s="70"/>
    </row>
    <row r="137" spans="4:5">
      <c r="D137" s="72"/>
      <c r="E137" s="70"/>
    </row>
    <row r="138" spans="4:5">
      <c r="D138" s="72"/>
      <c r="E138" s="70"/>
    </row>
    <row r="139" spans="4:5">
      <c r="D139" s="72"/>
      <c r="E139" s="70"/>
    </row>
    <row r="140" spans="4:5">
      <c r="D140" s="72"/>
      <c r="E140" s="70"/>
    </row>
    <row r="141" spans="4:5">
      <c r="D141" s="72"/>
      <c r="E141" s="70"/>
    </row>
    <row r="142" spans="4:5">
      <c r="D142" s="72"/>
      <c r="E142" s="70"/>
    </row>
    <row r="143" spans="4:5">
      <c r="D143" s="72"/>
      <c r="E143" s="70"/>
    </row>
    <row r="144" spans="4:5">
      <c r="D144" s="72"/>
      <c r="E144" s="70"/>
    </row>
    <row r="145" spans="4:5">
      <c r="D145" s="72"/>
      <c r="E145" s="70"/>
    </row>
    <row r="146" spans="4:5">
      <c r="D146" s="72"/>
      <c r="E146" s="70"/>
    </row>
    <row r="147" spans="4:5">
      <c r="D147" s="72"/>
      <c r="E147" s="70"/>
    </row>
    <row r="148" spans="4:5">
      <c r="D148" s="72"/>
      <c r="E148" s="70"/>
    </row>
    <row r="149" spans="4:5">
      <c r="D149" s="72"/>
      <c r="E149" s="70"/>
    </row>
    <row r="150" spans="4:5">
      <c r="D150" s="72"/>
      <c r="E150" s="70"/>
    </row>
    <row r="151" spans="4:5">
      <c r="D151" s="72"/>
      <c r="E151" s="70"/>
    </row>
    <row r="152" spans="4:5">
      <c r="D152" s="72"/>
      <c r="E152" s="70"/>
    </row>
    <row r="153" spans="4:5">
      <c r="D153" s="72"/>
      <c r="E153" s="70"/>
    </row>
    <row r="154" spans="4:5">
      <c r="D154" s="72"/>
      <c r="E154" s="70"/>
    </row>
    <row r="155" spans="4:5">
      <c r="D155" s="72"/>
      <c r="E155" s="70"/>
    </row>
    <row r="156" spans="4:5">
      <c r="D156" s="72"/>
      <c r="E156" s="70"/>
    </row>
    <row r="157" spans="4:5">
      <c r="D157" s="72"/>
      <c r="E157" s="70"/>
    </row>
    <row r="158" spans="4:5">
      <c r="D158" s="72"/>
      <c r="E158" s="70"/>
    </row>
    <row r="159" spans="4:5">
      <c r="D159" s="72"/>
      <c r="E159" s="70"/>
    </row>
    <row r="160" spans="4:5">
      <c r="D160" s="72"/>
      <c r="E160" s="70"/>
    </row>
    <row r="161" spans="4:5">
      <c r="D161" s="72"/>
      <c r="E161" s="70"/>
    </row>
    <row r="162" spans="4:5">
      <c r="D162" s="72"/>
      <c r="E162" s="70"/>
    </row>
    <row r="163" spans="4:5">
      <c r="D163" s="72"/>
      <c r="E163" s="70"/>
    </row>
    <row r="164" spans="4:5">
      <c r="D164" s="72"/>
      <c r="E164" s="70"/>
    </row>
    <row r="165" spans="4:5">
      <c r="D165" s="72"/>
      <c r="E165" s="70"/>
    </row>
    <row r="166" spans="4:5">
      <c r="D166" s="72"/>
      <c r="E166" s="70"/>
    </row>
    <row r="167" spans="4:5">
      <c r="D167" s="72"/>
      <c r="E167" s="70"/>
    </row>
    <row r="168" spans="4:5">
      <c r="D168" s="72"/>
      <c r="E168" s="70"/>
    </row>
    <row r="169" spans="4:5">
      <c r="D169" s="72"/>
      <c r="E169" s="70"/>
    </row>
    <row r="170" spans="4:5">
      <c r="D170" s="72"/>
      <c r="E170" s="70"/>
    </row>
    <row r="171" spans="4:5">
      <c r="D171" s="72"/>
      <c r="E171" s="70"/>
    </row>
    <row r="172" spans="4:5">
      <c r="D172" s="72"/>
      <c r="E172" s="70"/>
    </row>
    <row r="173" spans="4:5">
      <c r="D173" s="72"/>
      <c r="E173" s="70"/>
    </row>
    <row r="174" spans="4:5">
      <c r="D174" s="72"/>
      <c r="E174" s="70"/>
    </row>
    <row r="175" spans="4:5">
      <c r="D175" s="72"/>
      <c r="E175" s="70"/>
    </row>
    <row r="176" spans="4:5">
      <c r="D176" s="72"/>
      <c r="E176" s="70"/>
    </row>
    <row r="177" spans="4:5">
      <c r="D177" s="72"/>
      <c r="E177" s="70"/>
    </row>
    <row r="178" spans="4:5">
      <c r="D178" s="72"/>
      <c r="E178" s="70"/>
    </row>
    <row r="179" spans="4:5">
      <c r="D179" s="72"/>
      <c r="E179" s="70"/>
    </row>
    <row r="180" spans="4:5">
      <c r="D180" s="72"/>
      <c r="E180" s="70"/>
    </row>
    <row r="181" spans="4:5">
      <c r="D181" s="72"/>
      <c r="E181" s="70"/>
    </row>
    <row r="182" spans="4:5">
      <c r="D182" s="72"/>
      <c r="E182" s="70"/>
    </row>
    <row r="183" spans="4:5">
      <c r="D183" s="72"/>
      <c r="E183" s="70"/>
    </row>
    <row r="184" spans="4:5">
      <c r="D184" s="72"/>
      <c r="E184" s="70"/>
    </row>
    <row r="185" spans="4:5">
      <c r="D185" s="72"/>
      <c r="E185" s="70"/>
    </row>
    <row r="186" spans="4:5">
      <c r="D186" s="72"/>
      <c r="E186" s="70"/>
    </row>
    <row r="187" spans="4:5">
      <c r="D187" s="72"/>
      <c r="E187" s="70"/>
    </row>
    <row r="188" spans="4:5">
      <c r="D188" s="72"/>
      <c r="E188" s="70"/>
    </row>
    <row r="189" spans="4:5">
      <c r="D189" s="72"/>
      <c r="E189" s="70"/>
    </row>
    <row r="190" spans="4:5">
      <c r="D190" s="72"/>
      <c r="E190" s="70"/>
    </row>
    <row r="191" spans="4:5">
      <c r="D191" s="72"/>
      <c r="E191" s="70"/>
    </row>
    <row r="192" spans="4:5">
      <c r="D192" s="72"/>
      <c r="E192" s="70"/>
    </row>
    <row r="193" spans="4:5">
      <c r="D193" s="72"/>
      <c r="E193" s="70"/>
    </row>
    <row r="194" spans="4:5">
      <c r="D194" s="72"/>
      <c r="E194" s="70"/>
    </row>
    <row r="195" spans="4:5">
      <c r="D195" s="72"/>
      <c r="E195" s="70"/>
    </row>
    <row r="196" spans="4:5">
      <c r="D196" s="72"/>
      <c r="E196" s="70"/>
    </row>
    <row r="197" spans="4:5">
      <c r="D197" s="72"/>
      <c r="E197" s="70"/>
    </row>
    <row r="198" spans="4:5">
      <c r="D198" s="72"/>
      <c r="E198" s="70"/>
    </row>
    <row r="199" spans="4:5">
      <c r="D199" s="72"/>
      <c r="E199" s="70"/>
    </row>
    <row r="200" spans="4:5">
      <c r="D200" s="72"/>
      <c r="E200" s="70"/>
    </row>
    <row r="201" spans="4:5">
      <c r="D201" s="72"/>
      <c r="E201" s="70"/>
    </row>
    <row r="202" spans="4:5">
      <c r="D202" s="72"/>
      <c r="E202" s="70"/>
    </row>
    <row r="203" spans="4:5">
      <c r="D203" s="72"/>
      <c r="E203" s="70"/>
    </row>
    <row r="204" spans="4:5">
      <c r="D204" s="72"/>
      <c r="E204" s="70"/>
    </row>
    <row r="205" spans="4:5">
      <c r="D205" s="72"/>
      <c r="E205" s="70"/>
    </row>
    <row r="206" spans="4:5">
      <c r="D206" s="72"/>
      <c r="E206" s="70"/>
    </row>
    <row r="207" spans="4:5">
      <c r="D207" s="72"/>
      <c r="E207" s="70"/>
    </row>
    <row r="208" spans="4:5">
      <c r="D208" s="72"/>
      <c r="E208" s="70"/>
    </row>
    <row r="209" spans="4:5">
      <c r="D209" s="72"/>
      <c r="E209" s="70"/>
    </row>
    <row r="210" spans="4:5">
      <c r="D210" s="72"/>
      <c r="E210" s="70"/>
    </row>
    <row r="211" spans="4:5">
      <c r="D211" s="72"/>
      <c r="E211" s="70"/>
    </row>
    <row r="212" spans="4:5">
      <c r="D212" s="72"/>
      <c r="E212" s="70"/>
    </row>
    <row r="213" spans="4:5">
      <c r="D213" s="72"/>
      <c r="E213" s="70"/>
    </row>
    <row r="214" spans="4:5">
      <c r="D214" s="72"/>
      <c r="E214" s="70"/>
    </row>
    <row r="215" spans="4:5">
      <c r="D215" s="72"/>
      <c r="E215" s="70"/>
    </row>
    <row r="216" spans="4:5">
      <c r="D216" s="72"/>
      <c r="E216" s="70"/>
    </row>
    <row r="217" spans="4:5">
      <c r="D217" s="72"/>
      <c r="E217" s="70"/>
    </row>
    <row r="218" spans="4:5">
      <c r="D218" s="72"/>
      <c r="E218" s="70"/>
    </row>
    <row r="219" spans="4:5">
      <c r="D219" s="72"/>
      <c r="E219" s="70"/>
    </row>
    <row r="220" spans="4:5">
      <c r="D220" s="72"/>
      <c r="E220" s="70"/>
    </row>
    <row r="221" spans="4:5">
      <c r="D221" s="72"/>
      <c r="E221" s="70"/>
    </row>
    <row r="222" spans="4:5">
      <c r="D222" s="72"/>
      <c r="E222" s="70"/>
    </row>
    <row r="223" spans="4:5">
      <c r="D223" s="72"/>
      <c r="E223" s="70"/>
    </row>
    <row r="224" spans="4:5">
      <c r="D224" s="72"/>
      <c r="E224" s="70"/>
    </row>
    <row r="225" spans="4:5">
      <c r="D225" s="72"/>
      <c r="E225" s="70"/>
    </row>
    <row r="226" spans="4:5">
      <c r="D226" s="72"/>
      <c r="E226" s="70"/>
    </row>
    <row r="227" spans="4:5">
      <c r="D227" s="72"/>
      <c r="E227" s="70"/>
    </row>
    <row r="228" spans="4:5">
      <c r="D228" s="72"/>
      <c r="E228" s="70"/>
    </row>
    <row r="229" spans="4:5">
      <c r="D229" s="72"/>
      <c r="E229" s="70"/>
    </row>
    <row r="230" spans="4:5">
      <c r="D230" s="72"/>
      <c r="E230" s="70"/>
    </row>
    <row r="231" spans="4:5">
      <c r="D231" s="72"/>
      <c r="E231" s="70"/>
    </row>
    <row r="232" spans="4:5">
      <c r="D232" s="72"/>
      <c r="E232" s="70"/>
    </row>
    <row r="233" spans="4:5">
      <c r="D233" s="72"/>
      <c r="E233" s="70"/>
    </row>
    <row r="234" spans="4:5">
      <c r="D234" s="72"/>
      <c r="E234" s="70"/>
    </row>
    <row r="235" spans="4:5">
      <c r="D235" s="72"/>
      <c r="E235" s="70"/>
    </row>
    <row r="236" spans="4:5">
      <c r="D236" s="72"/>
      <c r="E236" s="70"/>
    </row>
    <row r="237" spans="4:5">
      <c r="D237" s="72"/>
      <c r="E237" s="70"/>
    </row>
    <row r="238" spans="4:5">
      <c r="D238" s="72"/>
      <c r="E238" s="70"/>
    </row>
    <row r="239" spans="4:5">
      <c r="D239" s="72"/>
      <c r="E239" s="70"/>
    </row>
    <row r="240" spans="4:5">
      <c r="D240" s="72"/>
      <c r="E240" s="70"/>
    </row>
    <row r="241" spans="4:5">
      <c r="D241" s="72"/>
      <c r="E241" s="70"/>
    </row>
    <row r="242" spans="4:5">
      <c r="D242" s="72"/>
      <c r="E242" s="70"/>
    </row>
    <row r="243" spans="4:5">
      <c r="D243" s="72"/>
      <c r="E243" s="70"/>
    </row>
    <row r="244" spans="4:5">
      <c r="D244" s="72"/>
      <c r="E244" s="70"/>
    </row>
    <row r="245" spans="4:5">
      <c r="D245" s="72"/>
      <c r="E245" s="70"/>
    </row>
    <row r="246" spans="4:5">
      <c r="D246" s="72"/>
      <c r="E246" s="70"/>
    </row>
    <row r="247" spans="4:5">
      <c r="D247" s="72"/>
      <c r="E247" s="70"/>
    </row>
    <row r="248" spans="4:5">
      <c r="D248" s="72"/>
      <c r="E248" s="70"/>
    </row>
    <row r="249" spans="4:5">
      <c r="D249" s="72"/>
      <c r="E249" s="70"/>
    </row>
    <row r="250" spans="4:5">
      <c r="D250" s="72"/>
      <c r="E250" s="70"/>
    </row>
    <row r="251" spans="4:5">
      <c r="D251" s="72"/>
      <c r="E251" s="70"/>
    </row>
    <row r="252" spans="4:5">
      <c r="D252" s="72"/>
      <c r="E252" s="70"/>
    </row>
    <row r="253" spans="4:5">
      <c r="D253" s="72"/>
      <c r="E253" s="70"/>
    </row>
    <row r="254" spans="4:5">
      <c r="D254" s="72"/>
      <c r="E254" s="70"/>
    </row>
    <row r="255" spans="4:5">
      <c r="D255" s="72"/>
      <c r="E255" s="70"/>
    </row>
    <row r="256" spans="4:5">
      <c r="D256" s="72"/>
      <c r="E256" s="70"/>
    </row>
    <row r="257" spans="4:5">
      <c r="D257" s="72"/>
      <c r="E257" s="70"/>
    </row>
    <row r="258" spans="4:5">
      <c r="D258" s="72"/>
      <c r="E258" s="70"/>
    </row>
    <row r="259" spans="4:5">
      <c r="D259" s="72"/>
      <c r="E259" s="70"/>
    </row>
    <row r="260" spans="4:5">
      <c r="D260" s="72"/>
      <c r="E260" s="70"/>
    </row>
    <row r="261" spans="4:5">
      <c r="D261" s="72"/>
      <c r="E261" s="70"/>
    </row>
    <row r="262" spans="4:5">
      <c r="D262" s="72"/>
      <c r="E262" s="70"/>
    </row>
    <row r="263" spans="4:5">
      <c r="D263" s="72"/>
      <c r="E263" s="70"/>
    </row>
    <row r="264" spans="4:5">
      <c r="D264" s="72"/>
      <c r="E264" s="70"/>
    </row>
    <row r="265" spans="4:5">
      <c r="D265" s="72"/>
      <c r="E265" s="70"/>
    </row>
    <row r="266" spans="4:5">
      <c r="D266" s="72"/>
      <c r="E266" s="70"/>
    </row>
    <row r="267" spans="4:5">
      <c r="D267" s="72"/>
      <c r="E267" s="70"/>
    </row>
    <row r="268" spans="4:5">
      <c r="D268" s="72"/>
      <c r="E268" s="70"/>
    </row>
    <row r="269" spans="4:5">
      <c r="D269" s="72"/>
      <c r="E269" s="70"/>
    </row>
    <row r="270" spans="4:5">
      <c r="D270" s="72"/>
      <c r="E270" s="70"/>
    </row>
    <row r="271" spans="4:5">
      <c r="D271" s="72"/>
      <c r="E271" s="70"/>
    </row>
    <row r="272" spans="4:5">
      <c r="D272" s="72"/>
      <c r="E272" s="70"/>
    </row>
    <row r="273" spans="4:5">
      <c r="D273" s="72"/>
      <c r="E273" s="70"/>
    </row>
    <row r="274" spans="4:5">
      <c r="D274" s="72"/>
      <c r="E274" s="70"/>
    </row>
    <row r="275" spans="4:5">
      <c r="D275" s="72"/>
      <c r="E275" s="70"/>
    </row>
    <row r="276" spans="4:5">
      <c r="D276" s="72"/>
      <c r="E276" s="70"/>
    </row>
    <row r="277" spans="4:5">
      <c r="D277" s="72"/>
      <c r="E277" s="70"/>
    </row>
    <row r="278" spans="4:5">
      <c r="D278" s="72"/>
      <c r="E278" s="70"/>
    </row>
    <row r="279" spans="4:5">
      <c r="D279" s="72"/>
      <c r="E279" s="70"/>
    </row>
    <row r="280" spans="4:5">
      <c r="D280" s="72"/>
      <c r="E280" s="70"/>
    </row>
    <row r="281" spans="4:5">
      <c r="D281" s="72"/>
      <c r="E281" s="70"/>
    </row>
    <row r="282" spans="4:5">
      <c r="D282" s="72"/>
      <c r="E282" s="70"/>
    </row>
    <row r="283" spans="4:5">
      <c r="D283" s="72"/>
      <c r="E283" s="70"/>
    </row>
    <row r="284" spans="4:5">
      <c r="D284" s="72"/>
      <c r="E284" s="70"/>
    </row>
    <row r="285" spans="4:5">
      <c r="D285" s="72"/>
      <c r="E285" s="70"/>
    </row>
    <row r="286" spans="4:5">
      <c r="D286" s="72"/>
      <c r="E286" s="70"/>
    </row>
    <row r="287" spans="4:5">
      <c r="D287" s="72"/>
      <c r="E287" s="70"/>
    </row>
    <row r="288" spans="4:5">
      <c r="D288" s="72"/>
      <c r="E288" s="70"/>
    </row>
    <row r="289" spans="4:5">
      <c r="D289" s="72"/>
      <c r="E289" s="70"/>
    </row>
    <row r="290" spans="4:5">
      <c r="D290" s="72"/>
      <c r="E290" s="70"/>
    </row>
    <row r="291" spans="4:5">
      <c r="D291" s="72"/>
      <c r="E291" s="70"/>
    </row>
    <row r="292" spans="4:5">
      <c r="D292" s="72"/>
      <c r="E292" s="70"/>
    </row>
    <row r="293" spans="4:5">
      <c r="D293" s="72"/>
      <c r="E293" s="70"/>
    </row>
    <row r="294" spans="4:5">
      <c r="D294" s="72"/>
      <c r="E294" s="70"/>
    </row>
    <row r="295" spans="4:5">
      <c r="D295" s="72"/>
      <c r="E295" s="70"/>
    </row>
    <row r="296" spans="4:5">
      <c r="D296" s="72"/>
      <c r="E296" s="70"/>
    </row>
    <row r="297" spans="4:5">
      <c r="D297" s="72"/>
      <c r="E297" s="70"/>
    </row>
    <row r="298" spans="4:5">
      <c r="D298" s="72"/>
      <c r="E298" s="70"/>
    </row>
    <row r="299" spans="4:5">
      <c r="D299" s="72"/>
      <c r="E299" s="70"/>
    </row>
    <row r="300" spans="4:5">
      <c r="D300" s="72"/>
      <c r="E300" s="70"/>
    </row>
    <row r="301" spans="4:5">
      <c r="D301" s="72"/>
      <c r="E301" s="70"/>
    </row>
    <row r="302" spans="4:5">
      <c r="D302" s="72"/>
      <c r="E302" s="70"/>
    </row>
    <row r="303" spans="4:5">
      <c r="D303" s="72"/>
      <c r="E303" s="70"/>
    </row>
    <row r="304" spans="4:5">
      <c r="D304" s="72"/>
      <c r="E304" s="70"/>
    </row>
    <row r="305" spans="4:5">
      <c r="D305" s="72"/>
      <c r="E305" s="70"/>
    </row>
    <row r="306" spans="4:5">
      <c r="D306" s="72"/>
      <c r="E306" s="70"/>
    </row>
    <row r="307" spans="4:5">
      <c r="D307" s="72"/>
      <c r="E307" s="70"/>
    </row>
    <row r="308" spans="4:5">
      <c r="D308" s="72"/>
      <c r="E308" s="70"/>
    </row>
    <row r="309" spans="4:5">
      <c r="D309" s="72"/>
      <c r="E309" s="70"/>
    </row>
    <row r="310" spans="4:5">
      <c r="D310" s="72"/>
      <c r="E310" s="70"/>
    </row>
    <row r="311" spans="4:5">
      <c r="D311" s="72"/>
      <c r="E311" s="70"/>
    </row>
    <row r="312" spans="4:5">
      <c r="D312" s="72"/>
      <c r="E312" s="70"/>
    </row>
    <row r="313" spans="4:5">
      <c r="D313" s="72"/>
      <c r="E313" s="70"/>
    </row>
    <row r="314" spans="4:5">
      <c r="D314" s="72"/>
      <c r="E314" s="70"/>
    </row>
    <row r="315" spans="4:5">
      <c r="D315" s="72"/>
      <c r="E315" s="70"/>
    </row>
    <row r="316" spans="4:5">
      <c r="D316" s="72"/>
      <c r="E316" s="70"/>
    </row>
    <row r="317" spans="4:5">
      <c r="D317" s="72"/>
      <c r="E317" s="70"/>
    </row>
    <row r="318" spans="4:5">
      <c r="D318" s="72"/>
      <c r="E318" s="70"/>
    </row>
    <row r="319" spans="4:5">
      <c r="D319" s="72"/>
      <c r="E319" s="70"/>
    </row>
    <row r="320" spans="4:5">
      <c r="D320" s="72"/>
      <c r="E320" s="70"/>
    </row>
    <row r="321" spans="4:5">
      <c r="D321" s="72"/>
      <c r="E321" s="70"/>
    </row>
    <row r="322" spans="4:5">
      <c r="D322" s="72"/>
      <c r="E322" s="70"/>
    </row>
    <row r="323" spans="4:5">
      <c r="D323" s="72"/>
      <c r="E323" s="70"/>
    </row>
    <row r="324" spans="4:5">
      <c r="D324" s="72"/>
      <c r="E324" s="70"/>
    </row>
    <row r="325" spans="4:5">
      <c r="D325" s="72"/>
      <c r="E325" s="70"/>
    </row>
    <row r="326" spans="4:5">
      <c r="D326" s="72"/>
      <c r="E326" s="70"/>
    </row>
    <row r="327" spans="4:5">
      <c r="D327" s="72"/>
      <c r="E327" s="70"/>
    </row>
    <row r="328" spans="4:5">
      <c r="D328" s="72"/>
      <c r="E328" s="70"/>
    </row>
    <row r="329" spans="4:5">
      <c r="D329" s="72"/>
      <c r="E329" s="70"/>
    </row>
    <row r="330" spans="4:5">
      <c r="D330" s="72"/>
      <c r="E330" s="70"/>
    </row>
    <row r="331" spans="4:5">
      <c r="D331" s="72"/>
      <c r="E331" s="70"/>
    </row>
    <row r="332" spans="4:5">
      <c r="D332" s="72"/>
      <c r="E332" s="70"/>
    </row>
    <row r="333" spans="4:5">
      <c r="D333" s="72"/>
      <c r="E333" s="70"/>
    </row>
    <row r="334" spans="4:5">
      <c r="D334" s="72"/>
      <c r="E334" s="70"/>
    </row>
    <row r="335" spans="4:5">
      <c r="D335" s="72"/>
      <c r="E335" s="70"/>
    </row>
    <row r="336" spans="4:5">
      <c r="D336" s="72"/>
      <c r="E336" s="70"/>
    </row>
    <row r="337" spans="4:5">
      <c r="D337" s="72"/>
      <c r="E337" s="70"/>
    </row>
    <row r="338" spans="4:5">
      <c r="D338" s="72"/>
      <c r="E338" s="70"/>
    </row>
    <row r="339" spans="4:5">
      <c r="D339" s="72"/>
      <c r="E339" s="70"/>
    </row>
    <row r="340" spans="4:5">
      <c r="D340" s="72"/>
      <c r="E340" s="70"/>
    </row>
    <row r="341" spans="4:5">
      <c r="D341" s="72"/>
      <c r="E341" s="70"/>
    </row>
    <row r="342" spans="4:5">
      <c r="D342" s="72"/>
      <c r="E342" s="70"/>
    </row>
    <row r="343" spans="4:5">
      <c r="D343" s="72"/>
      <c r="E343" s="70"/>
    </row>
    <row r="344" spans="4:5">
      <c r="D344" s="72"/>
      <c r="E344" s="70"/>
    </row>
    <row r="345" spans="4:5">
      <c r="D345" s="72"/>
      <c r="E345" s="70"/>
    </row>
    <row r="346" spans="4:5">
      <c r="D346" s="72"/>
      <c r="E346" s="70"/>
    </row>
    <row r="347" spans="4:5">
      <c r="D347" s="72"/>
      <c r="E347" s="70"/>
    </row>
    <row r="348" spans="4:5">
      <c r="D348" s="72"/>
      <c r="E348" s="70"/>
    </row>
    <row r="349" spans="4:5">
      <c r="D349" s="72"/>
      <c r="E349" s="70"/>
    </row>
    <row r="350" spans="4:5">
      <c r="D350" s="72"/>
      <c r="E350" s="70"/>
    </row>
    <row r="351" spans="4:5">
      <c r="D351" s="72"/>
      <c r="E351" s="70"/>
    </row>
    <row r="352" spans="4:5">
      <c r="D352" s="72"/>
      <c r="E352" s="70"/>
    </row>
    <row r="353" spans="4:5">
      <c r="D353" s="72"/>
      <c r="E353" s="70"/>
    </row>
    <row r="354" spans="4:5">
      <c r="D354" s="72"/>
      <c r="E354" s="70"/>
    </row>
    <row r="355" spans="4:5">
      <c r="D355" s="72"/>
      <c r="E355" s="70"/>
    </row>
    <row r="356" spans="4:5">
      <c r="D356" s="72"/>
      <c r="E356" s="70"/>
    </row>
    <row r="357" spans="4:5">
      <c r="D357" s="72"/>
      <c r="E357" s="70"/>
    </row>
    <row r="358" spans="4:5">
      <c r="D358" s="72"/>
      <c r="E358" s="70"/>
    </row>
    <row r="359" spans="4:5">
      <c r="D359" s="72"/>
      <c r="E359" s="70"/>
    </row>
    <row r="360" spans="4:5">
      <c r="D360" s="72"/>
      <c r="E360" s="70"/>
    </row>
    <row r="361" spans="4:5">
      <c r="D361" s="72"/>
      <c r="E361" s="70"/>
    </row>
    <row r="362" spans="4:5">
      <c r="D362" s="72"/>
      <c r="E362" s="70"/>
    </row>
    <row r="363" spans="4:5">
      <c r="D363" s="72"/>
      <c r="E363" s="70"/>
    </row>
    <row r="364" spans="4:5">
      <c r="D364" s="72"/>
      <c r="E364" s="70"/>
    </row>
    <row r="365" spans="4:5">
      <c r="D365" s="72"/>
      <c r="E365" s="70"/>
    </row>
    <row r="366" spans="4:5">
      <c r="D366" s="72"/>
      <c r="E366" s="70"/>
    </row>
    <row r="367" spans="4:5">
      <c r="D367" s="72"/>
      <c r="E367" s="70"/>
    </row>
    <row r="368" spans="4:5">
      <c r="D368" s="72"/>
      <c r="E368" s="70"/>
    </row>
    <row r="369" spans="4:5">
      <c r="D369" s="72"/>
      <c r="E369" s="70"/>
    </row>
    <row r="370" spans="4:5">
      <c r="D370" s="72"/>
      <c r="E370" s="70"/>
    </row>
    <row r="371" spans="4:5">
      <c r="D371" s="72"/>
      <c r="E371" s="70"/>
    </row>
    <row r="372" spans="4:5">
      <c r="D372" s="72"/>
      <c r="E372" s="70"/>
    </row>
    <row r="373" spans="4:5">
      <c r="D373" s="72"/>
      <c r="E373" s="70"/>
    </row>
    <row r="374" spans="4:5">
      <c r="D374" s="72"/>
      <c r="E374" s="70"/>
    </row>
    <row r="375" spans="4:5">
      <c r="D375" s="72"/>
      <c r="E375" s="70"/>
    </row>
    <row r="376" spans="4:5">
      <c r="D376" s="72"/>
      <c r="E376" s="70"/>
    </row>
    <row r="377" spans="4:5">
      <c r="D377" s="72"/>
      <c r="E377" s="70"/>
    </row>
    <row r="378" spans="4:5">
      <c r="D378" s="72"/>
      <c r="E378" s="70"/>
    </row>
    <row r="379" spans="4:5">
      <c r="D379" s="72"/>
      <c r="E379" s="70"/>
    </row>
    <row r="380" spans="4:5">
      <c r="D380" s="72"/>
      <c r="E380" s="70"/>
    </row>
    <row r="381" spans="4:5">
      <c r="D381" s="72"/>
      <c r="E381" s="70"/>
    </row>
    <row r="382" spans="4:5">
      <c r="D382" s="72"/>
      <c r="E382" s="70"/>
    </row>
    <row r="383" spans="4:5">
      <c r="D383" s="72"/>
      <c r="E383" s="70"/>
    </row>
    <row r="384" spans="4:5">
      <c r="D384" s="72"/>
      <c r="E384" s="70"/>
    </row>
    <row r="385" spans="4:5">
      <c r="D385" s="72"/>
      <c r="E385" s="70"/>
    </row>
    <row r="386" spans="4:5">
      <c r="D386" s="72"/>
      <c r="E386" s="70"/>
    </row>
    <row r="387" spans="4:5">
      <c r="D387" s="72"/>
      <c r="E387" s="70"/>
    </row>
    <row r="388" spans="4:5">
      <c r="D388" s="72"/>
      <c r="E388" s="70"/>
    </row>
    <row r="389" spans="4:5">
      <c r="D389" s="72"/>
      <c r="E389" s="70"/>
    </row>
    <row r="390" spans="4:5">
      <c r="D390" s="72"/>
      <c r="E390" s="70"/>
    </row>
    <row r="391" spans="4:5">
      <c r="D391" s="72"/>
      <c r="E391" s="70"/>
    </row>
    <row r="392" spans="4:5">
      <c r="D392" s="72"/>
      <c r="E392" s="70"/>
    </row>
    <row r="393" spans="4:5">
      <c r="D393" s="72"/>
      <c r="E393" s="70"/>
    </row>
    <row r="394" spans="4:5">
      <c r="D394" s="72"/>
      <c r="E394" s="70"/>
    </row>
    <row r="395" spans="4:5">
      <c r="D395" s="72"/>
      <c r="E395" s="70"/>
    </row>
    <row r="396" spans="4:5">
      <c r="D396" s="72"/>
      <c r="E396" s="70"/>
    </row>
    <row r="397" spans="4:5">
      <c r="D397" s="72"/>
      <c r="E397" s="70"/>
    </row>
    <row r="398" spans="4:5">
      <c r="D398" s="72"/>
      <c r="E398" s="70"/>
    </row>
    <row r="399" spans="4:5">
      <c r="D399" s="72"/>
      <c r="E399" s="70"/>
    </row>
    <row r="400" spans="4:5">
      <c r="D400" s="72"/>
      <c r="E400" s="70"/>
    </row>
    <row r="401" spans="4:5">
      <c r="D401" s="72"/>
      <c r="E401" s="70"/>
    </row>
    <row r="402" spans="4:5">
      <c r="D402" s="72"/>
      <c r="E402" s="70"/>
    </row>
    <row r="403" spans="4:5">
      <c r="D403" s="72"/>
      <c r="E403" s="70"/>
    </row>
    <row r="404" spans="4:5">
      <c r="D404" s="72"/>
      <c r="E404" s="70"/>
    </row>
    <row r="405" spans="4:5">
      <c r="D405" s="72"/>
      <c r="E405" s="70"/>
    </row>
    <row r="406" spans="4:5">
      <c r="D406" s="72"/>
      <c r="E406" s="70"/>
    </row>
    <row r="407" spans="4:5">
      <c r="D407" s="72"/>
      <c r="E407" s="70"/>
    </row>
    <row r="408" spans="4:5">
      <c r="D408" s="72"/>
      <c r="E408" s="70"/>
    </row>
    <row r="409" spans="4:5">
      <c r="D409" s="72"/>
      <c r="E409" s="70"/>
    </row>
    <row r="410" spans="4:5">
      <c r="D410" s="72"/>
      <c r="E410" s="70"/>
    </row>
    <row r="411" spans="4:5">
      <c r="D411" s="72"/>
      <c r="E411" s="70"/>
    </row>
    <row r="412" spans="4:5">
      <c r="D412" s="72"/>
      <c r="E412" s="70"/>
    </row>
    <row r="413" spans="4:5">
      <c r="D413" s="72"/>
      <c r="E413" s="70"/>
    </row>
    <row r="414" spans="4:5">
      <c r="D414" s="72"/>
      <c r="E414" s="70"/>
    </row>
    <row r="415" spans="4:5">
      <c r="D415" s="72"/>
      <c r="E415" s="70"/>
    </row>
    <row r="416" spans="4:5">
      <c r="D416" s="72"/>
      <c r="E416" s="70"/>
    </row>
    <row r="417" spans="4:5">
      <c r="D417" s="72"/>
      <c r="E417" s="70"/>
    </row>
    <row r="418" spans="4:5">
      <c r="D418" s="72"/>
      <c r="E418" s="70"/>
    </row>
    <row r="419" spans="4:5">
      <c r="D419" s="72"/>
      <c r="E419" s="70"/>
    </row>
    <row r="420" spans="4:5">
      <c r="D420" s="72"/>
      <c r="E420" s="70"/>
    </row>
    <row r="421" spans="4:5">
      <c r="D421" s="72"/>
      <c r="E421" s="70"/>
    </row>
    <row r="422" spans="4:5">
      <c r="D422" s="72"/>
      <c r="E422" s="70"/>
    </row>
    <row r="423" spans="4:5">
      <c r="D423" s="72"/>
      <c r="E423" s="70"/>
    </row>
    <row r="424" spans="4:5">
      <c r="D424" s="72"/>
      <c r="E424" s="70"/>
    </row>
    <row r="425" spans="4:5">
      <c r="D425" s="72"/>
      <c r="E425" s="70"/>
    </row>
    <row r="426" spans="4:5">
      <c r="D426" s="72"/>
      <c r="E426" s="70"/>
    </row>
    <row r="427" spans="4:5">
      <c r="D427" s="72"/>
      <c r="E427" s="70"/>
    </row>
    <row r="428" spans="4:5">
      <c r="D428" s="72"/>
      <c r="E428" s="70"/>
    </row>
    <row r="429" spans="4:5">
      <c r="D429" s="72"/>
      <c r="E429" s="70"/>
    </row>
    <row r="430" spans="4:5">
      <c r="D430" s="72"/>
      <c r="E430" s="70"/>
    </row>
    <row r="431" spans="4:5">
      <c r="D431" s="72"/>
      <c r="E431" s="70"/>
    </row>
    <row r="432" spans="4:5">
      <c r="D432" s="72"/>
      <c r="E432" s="70"/>
    </row>
    <row r="433" spans="4:5">
      <c r="D433" s="72"/>
      <c r="E433" s="70"/>
    </row>
    <row r="434" spans="4:5">
      <c r="D434" s="72"/>
      <c r="E434" s="70"/>
    </row>
    <row r="435" spans="4:5">
      <c r="D435" s="72"/>
      <c r="E435" s="70"/>
    </row>
    <row r="436" spans="4:5">
      <c r="D436" s="72"/>
      <c r="E436" s="70"/>
    </row>
    <row r="437" spans="4:5">
      <c r="D437" s="72"/>
      <c r="E437" s="70"/>
    </row>
    <row r="438" spans="4:5">
      <c r="D438" s="72"/>
      <c r="E438" s="70"/>
    </row>
    <row r="439" spans="4:5">
      <c r="D439" s="72"/>
      <c r="E439" s="70"/>
    </row>
    <row r="440" spans="4:5">
      <c r="D440" s="72"/>
      <c r="E440" s="70"/>
    </row>
    <row r="441" spans="4:5">
      <c r="D441" s="72"/>
      <c r="E441" s="70"/>
    </row>
    <row r="442" spans="4:5">
      <c r="D442" s="72"/>
      <c r="E442" s="70"/>
    </row>
    <row r="443" spans="4:5">
      <c r="D443" s="72"/>
      <c r="E443" s="70"/>
    </row>
    <row r="444" spans="4:5">
      <c r="D444" s="72"/>
      <c r="E444" s="70"/>
    </row>
    <row r="445" spans="4:5">
      <c r="D445" s="72"/>
      <c r="E445" s="70"/>
    </row>
    <row r="446" spans="4:5">
      <c r="D446" s="72"/>
      <c r="E446" s="70"/>
    </row>
    <row r="447" spans="4:5">
      <c r="D447" s="72"/>
      <c r="E447" s="70"/>
    </row>
    <row r="448" spans="4:5">
      <c r="D448" s="72"/>
      <c r="E448" s="70"/>
    </row>
    <row r="449" spans="4:5">
      <c r="D449" s="72"/>
      <c r="E449" s="70"/>
    </row>
    <row r="450" spans="4:5">
      <c r="D450" s="72"/>
      <c r="E450" s="70"/>
    </row>
    <row r="451" spans="4:5">
      <c r="D451" s="72"/>
      <c r="E451" s="70"/>
    </row>
    <row r="452" spans="4:5">
      <c r="D452" s="72"/>
      <c r="E452" s="70"/>
    </row>
    <row r="453" spans="4:5">
      <c r="D453" s="72"/>
      <c r="E453" s="70"/>
    </row>
    <row r="454" spans="4:5">
      <c r="D454" s="72"/>
      <c r="E454" s="70"/>
    </row>
    <row r="455" spans="4:5">
      <c r="D455" s="72"/>
      <c r="E455" s="70"/>
    </row>
    <row r="456" spans="4:5">
      <c r="D456" s="72"/>
      <c r="E456" s="70"/>
    </row>
    <row r="457" spans="4:5">
      <c r="D457" s="72"/>
      <c r="E457" s="70"/>
    </row>
    <row r="458" spans="4:5">
      <c r="D458" s="72"/>
      <c r="E458" s="70"/>
    </row>
    <row r="459" spans="4:5">
      <c r="D459" s="72"/>
      <c r="E459" s="70"/>
    </row>
    <row r="460" spans="4:5">
      <c r="D460" s="72"/>
      <c r="E460" s="70"/>
    </row>
    <row r="461" spans="4:5">
      <c r="D461" s="72"/>
      <c r="E461" s="70"/>
    </row>
    <row r="462" spans="4:5">
      <c r="D462" s="72"/>
      <c r="E462" s="70"/>
    </row>
    <row r="463" spans="4:5">
      <c r="D463" s="72"/>
      <c r="E463" s="70"/>
    </row>
    <row r="464" spans="4:5">
      <c r="D464" s="72"/>
      <c r="E464" s="70"/>
    </row>
    <row r="465" spans="4:5">
      <c r="D465" s="72"/>
      <c r="E465" s="70"/>
    </row>
    <row r="466" spans="4:5">
      <c r="D466" s="72"/>
      <c r="E466" s="70"/>
    </row>
    <row r="467" spans="4:5">
      <c r="D467" s="72"/>
      <c r="E467" s="70"/>
    </row>
    <row r="468" spans="4:5">
      <c r="D468" s="72"/>
      <c r="E468" s="70"/>
    </row>
    <row r="469" spans="4:5">
      <c r="D469" s="72"/>
      <c r="E469" s="70"/>
    </row>
    <row r="470" spans="4:5">
      <c r="D470" s="72"/>
      <c r="E470" s="70"/>
    </row>
    <row r="471" spans="4:5">
      <c r="D471" s="72"/>
      <c r="E471" s="70"/>
    </row>
    <row r="472" spans="4:5">
      <c r="D472" s="72"/>
      <c r="E472" s="70"/>
    </row>
    <row r="473" spans="4:5">
      <c r="D473" s="72"/>
      <c r="E473" s="70"/>
    </row>
    <row r="474" spans="4:5">
      <c r="D474" s="72"/>
      <c r="E474" s="70"/>
    </row>
    <row r="475" spans="4:5">
      <c r="D475" s="72"/>
      <c r="E475" s="70"/>
    </row>
    <row r="476" spans="4:5">
      <c r="D476" s="72"/>
      <c r="E476" s="70"/>
    </row>
    <row r="477" spans="4:5">
      <c r="D477" s="72"/>
      <c r="E477" s="70"/>
    </row>
    <row r="478" spans="4:5">
      <c r="D478" s="72"/>
      <c r="E478" s="70"/>
    </row>
    <row r="479" spans="4:5">
      <c r="D479" s="72"/>
      <c r="E479" s="70"/>
    </row>
    <row r="480" spans="4:5">
      <c r="D480" s="72"/>
      <c r="E480" s="70"/>
    </row>
    <row r="481" spans="4:5">
      <c r="D481" s="72"/>
      <c r="E481" s="70"/>
    </row>
    <row r="482" spans="4:5">
      <c r="D482" s="72"/>
      <c r="E482" s="70"/>
    </row>
    <row r="483" spans="4:5">
      <c r="D483" s="72"/>
      <c r="E483" s="70"/>
    </row>
    <row r="484" spans="4:5">
      <c r="D484" s="72"/>
      <c r="E484" s="70"/>
    </row>
    <row r="485" spans="4:5">
      <c r="D485" s="72"/>
      <c r="E485" s="70"/>
    </row>
    <row r="486" spans="4:5">
      <c r="D486" s="72"/>
      <c r="E486" s="70"/>
    </row>
    <row r="487" spans="4:5">
      <c r="D487" s="72"/>
      <c r="E487" s="70"/>
    </row>
    <row r="488" spans="4:5">
      <c r="D488" s="72"/>
      <c r="E488" s="70"/>
    </row>
    <row r="489" spans="4:5">
      <c r="D489" s="72"/>
      <c r="E489" s="70"/>
    </row>
    <row r="490" spans="4:5">
      <c r="D490" s="72"/>
      <c r="E490" s="70"/>
    </row>
    <row r="491" spans="4:5">
      <c r="D491" s="72"/>
      <c r="E491" s="70"/>
    </row>
    <row r="492" spans="4:5">
      <c r="D492" s="72"/>
      <c r="E492" s="70"/>
    </row>
    <row r="493" spans="4:5">
      <c r="D493" s="72"/>
      <c r="E493" s="70"/>
    </row>
    <row r="494" spans="4:5">
      <c r="D494" s="72"/>
      <c r="E494" s="70"/>
    </row>
    <row r="495" spans="4:5">
      <c r="D495" s="72"/>
      <c r="E495" s="70"/>
    </row>
    <row r="496" spans="4:5">
      <c r="D496" s="72"/>
      <c r="E496" s="70"/>
    </row>
    <row r="497" spans="4:5">
      <c r="D497" s="72"/>
      <c r="E497" s="70"/>
    </row>
    <row r="498" spans="4:5">
      <c r="D498" s="72"/>
      <c r="E498" s="70"/>
    </row>
    <row r="499" spans="4:5">
      <c r="D499" s="72"/>
      <c r="E499" s="70"/>
    </row>
    <row r="500" spans="4:5">
      <c r="D500" s="72"/>
      <c r="E500" s="70"/>
    </row>
    <row r="501" spans="4:5">
      <c r="D501" s="72"/>
      <c r="E501" s="70"/>
    </row>
    <row r="502" spans="4:5">
      <c r="D502" s="72"/>
      <c r="E502" s="70"/>
    </row>
    <row r="503" spans="4:5">
      <c r="D503" s="72"/>
      <c r="E503" s="70"/>
    </row>
    <row r="504" spans="4:5">
      <c r="D504" s="72"/>
      <c r="E504" s="70"/>
    </row>
    <row r="505" spans="4:5">
      <c r="D505" s="72"/>
      <c r="E505" s="70"/>
    </row>
    <row r="506" spans="4:5">
      <c r="D506" s="72"/>
      <c r="E506" s="70"/>
    </row>
    <row r="507" spans="4:5">
      <c r="D507" s="72"/>
      <c r="E507" s="70"/>
    </row>
    <row r="508" spans="4:5">
      <c r="D508" s="72"/>
      <c r="E508" s="70"/>
    </row>
    <row r="509" spans="4:5">
      <c r="D509" s="72"/>
      <c r="E509" s="70"/>
    </row>
    <row r="510" spans="4:5">
      <c r="D510" s="72"/>
      <c r="E510" s="70"/>
    </row>
    <row r="511" spans="4:5">
      <c r="D511" s="72"/>
      <c r="E511" s="70"/>
    </row>
    <row r="512" spans="4:5">
      <c r="D512" s="72"/>
      <c r="E512" s="70"/>
    </row>
    <row r="513" spans="4:5">
      <c r="D513" s="72"/>
      <c r="E513" s="70"/>
    </row>
    <row r="514" spans="4:5">
      <c r="D514" s="72"/>
      <c r="E514" s="70"/>
    </row>
    <row r="515" spans="4:5">
      <c r="D515" s="72"/>
      <c r="E515" s="70"/>
    </row>
    <row r="516" spans="4:5">
      <c r="D516" s="72"/>
      <c r="E516" s="70"/>
    </row>
    <row r="517" spans="4:5">
      <c r="D517" s="72"/>
      <c r="E517" s="70"/>
    </row>
    <row r="518" spans="4:5">
      <c r="D518" s="72"/>
      <c r="E518" s="70"/>
    </row>
    <row r="519" spans="4:5">
      <c r="D519" s="72"/>
      <c r="E519" s="70"/>
    </row>
    <row r="520" spans="4:5">
      <c r="D520" s="72"/>
      <c r="E520" s="70"/>
    </row>
    <row r="521" spans="4:5">
      <c r="D521" s="72"/>
      <c r="E521" s="70"/>
    </row>
    <row r="522" spans="4:5">
      <c r="D522" s="72"/>
      <c r="E522" s="70"/>
    </row>
    <row r="523" spans="4:5">
      <c r="D523" s="72"/>
      <c r="E523" s="70"/>
    </row>
    <row r="524" spans="4:5">
      <c r="D524" s="72"/>
      <c r="E524" s="70"/>
    </row>
    <row r="525" spans="4:5">
      <c r="D525" s="72"/>
      <c r="E525" s="70"/>
    </row>
    <row r="526" spans="4:5">
      <c r="D526" s="72"/>
      <c r="E526" s="70"/>
    </row>
    <row r="527" spans="4:5">
      <c r="D527" s="72"/>
      <c r="E527" s="70"/>
    </row>
    <row r="528" spans="4:5">
      <c r="D528" s="72"/>
      <c r="E528" s="70"/>
    </row>
    <row r="529" spans="4:5">
      <c r="D529" s="72"/>
      <c r="E529" s="70"/>
    </row>
    <row r="530" spans="4:5">
      <c r="D530" s="72"/>
      <c r="E530" s="70"/>
    </row>
    <row r="531" spans="4:5">
      <c r="D531" s="72"/>
      <c r="E531" s="70"/>
    </row>
    <row r="532" spans="4:5">
      <c r="D532" s="72"/>
      <c r="E532" s="70"/>
    </row>
    <row r="533" spans="4:5">
      <c r="D533" s="72"/>
      <c r="E533" s="70"/>
    </row>
    <row r="534" spans="4:5">
      <c r="D534" s="72"/>
      <c r="E534" s="70"/>
    </row>
    <row r="535" spans="4:5">
      <c r="D535" s="72"/>
      <c r="E535" s="70"/>
    </row>
    <row r="536" spans="4:5">
      <c r="D536" s="72"/>
      <c r="E536" s="70"/>
    </row>
    <row r="537" spans="4:5">
      <c r="D537" s="72"/>
      <c r="E537" s="70"/>
    </row>
    <row r="538" spans="4:5">
      <c r="D538" s="72"/>
      <c r="E538" s="70"/>
    </row>
    <row r="539" spans="4:5">
      <c r="D539" s="72"/>
      <c r="E539" s="70"/>
    </row>
    <row r="540" spans="4:5">
      <c r="D540" s="72"/>
      <c r="E540" s="70"/>
    </row>
    <row r="541" spans="4:5">
      <c r="D541" s="72"/>
      <c r="E541" s="70"/>
    </row>
    <row r="542" spans="4:5">
      <c r="D542" s="72"/>
      <c r="E542" s="70"/>
    </row>
    <row r="543" spans="4:5">
      <c r="D543" s="72"/>
      <c r="E543" s="70"/>
    </row>
    <row r="544" spans="4:5">
      <c r="D544" s="72"/>
      <c r="E544" s="70"/>
    </row>
    <row r="545" spans="4:5">
      <c r="D545" s="72"/>
      <c r="E545" s="70"/>
    </row>
    <row r="546" spans="4:5">
      <c r="D546" s="72"/>
      <c r="E546" s="70"/>
    </row>
    <row r="547" spans="4:5">
      <c r="D547" s="72"/>
      <c r="E547" s="70"/>
    </row>
    <row r="548" spans="4:5">
      <c r="D548" s="72"/>
      <c r="E548" s="70"/>
    </row>
    <row r="549" spans="4:5">
      <c r="D549" s="72"/>
      <c r="E549" s="70"/>
    </row>
    <row r="550" spans="4:5">
      <c r="D550" s="72"/>
      <c r="E550" s="70"/>
    </row>
    <row r="551" spans="4:5">
      <c r="D551" s="72"/>
      <c r="E551" s="70"/>
    </row>
    <row r="552" spans="4:5">
      <c r="D552" s="72"/>
      <c r="E552" s="70"/>
    </row>
    <row r="553" spans="4:5">
      <c r="D553" s="72"/>
      <c r="E553" s="70"/>
    </row>
    <row r="554" spans="4:5">
      <c r="D554" s="72"/>
      <c r="E554" s="70"/>
    </row>
    <row r="555" spans="4:5">
      <c r="D555" s="72"/>
      <c r="E555" s="70"/>
    </row>
    <row r="556" spans="4:5">
      <c r="D556" s="72"/>
      <c r="E556" s="70"/>
    </row>
    <row r="557" spans="4:5">
      <c r="D557" s="72"/>
      <c r="E557" s="70"/>
    </row>
    <row r="558" spans="4:5">
      <c r="D558" s="72"/>
      <c r="E558" s="70"/>
    </row>
    <row r="559" spans="4:5">
      <c r="D559" s="72"/>
      <c r="E559" s="70"/>
    </row>
    <row r="560" spans="4:5">
      <c r="D560" s="72"/>
      <c r="E560" s="70"/>
    </row>
    <row r="561" spans="4:5">
      <c r="D561" s="72"/>
      <c r="E561" s="70"/>
    </row>
    <row r="562" spans="4:5">
      <c r="D562" s="72"/>
      <c r="E562" s="70"/>
    </row>
    <row r="563" spans="4:5">
      <c r="D563" s="72"/>
      <c r="E563" s="70"/>
    </row>
    <row r="564" spans="4:5">
      <c r="D564" s="72"/>
      <c r="E564" s="70"/>
    </row>
    <row r="565" spans="4:5">
      <c r="D565" s="72"/>
      <c r="E565" s="70"/>
    </row>
    <row r="566" spans="4:5">
      <c r="D566" s="72"/>
      <c r="E566" s="70"/>
    </row>
    <row r="567" spans="4:5">
      <c r="D567" s="72"/>
      <c r="E567" s="70"/>
    </row>
    <row r="568" spans="4:5">
      <c r="D568" s="72"/>
      <c r="E568" s="70"/>
    </row>
    <row r="569" spans="4:5">
      <c r="D569" s="72"/>
      <c r="E569" s="70"/>
    </row>
    <row r="570" spans="4:5">
      <c r="D570" s="72"/>
      <c r="E570" s="70"/>
    </row>
    <row r="571" spans="4:5">
      <c r="D571" s="72"/>
      <c r="E571" s="70"/>
    </row>
    <row r="572" spans="4:5">
      <c r="D572" s="72"/>
      <c r="E572" s="70"/>
    </row>
    <row r="573" spans="4:5">
      <c r="D573" s="72"/>
      <c r="E573" s="70"/>
    </row>
    <row r="574" spans="4:5">
      <c r="D574" s="72"/>
      <c r="E574" s="70"/>
    </row>
    <row r="575" spans="4:5">
      <c r="D575" s="72"/>
      <c r="E575" s="70"/>
    </row>
    <row r="576" spans="4:5">
      <c r="D576" s="72"/>
      <c r="E576" s="70"/>
    </row>
    <row r="577" spans="4:5">
      <c r="D577" s="72"/>
      <c r="E577" s="70"/>
    </row>
    <row r="578" spans="4:5">
      <c r="D578" s="72"/>
      <c r="E578" s="70"/>
    </row>
    <row r="579" spans="4:5">
      <c r="D579" s="72"/>
      <c r="E579" s="70"/>
    </row>
    <row r="580" spans="4:5">
      <c r="D580" s="72"/>
      <c r="E580" s="70"/>
    </row>
    <row r="581" spans="4:5">
      <c r="D581" s="72"/>
      <c r="E581" s="70"/>
    </row>
    <row r="582" spans="4:5">
      <c r="D582" s="72"/>
      <c r="E582" s="70"/>
    </row>
    <row r="583" spans="4:5">
      <c r="D583" s="72"/>
      <c r="E583" s="70"/>
    </row>
    <row r="584" spans="4:5">
      <c r="D584" s="72"/>
      <c r="E584" s="70"/>
    </row>
    <row r="585" spans="4:5">
      <c r="D585" s="72"/>
      <c r="E585" s="70"/>
    </row>
    <row r="586" spans="4:5">
      <c r="D586" s="72"/>
      <c r="E586" s="70"/>
    </row>
    <row r="587" spans="4:5">
      <c r="D587" s="72"/>
      <c r="E587" s="70"/>
    </row>
    <row r="588" spans="4:5">
      <c r="D588" s="72"/>
      <c r="E588" s="70"/>
    </row>
    <row r="589" spans="4:5">
      <c r="D589" s="72"/>
      <c r="E589" s="70"/>
    </row>
    <row r="590" spans="4:5">
      <c r="D590" s="72"/>
      <c r="E590" s="70"/>
    </row>
    <row r="591" spans="4:5">
      <c r="D591" s="72"/>
      <c r="E591" s="70"/>
    </row>
    <row r="592" spans="4:5">
      <c r="D592" s="72"/>
      <c r="E592" s="70"/>
    </row>
    <row r="593" spans="4:5">
      <c r="D593" s="72"/>
      <c r="E593" s="70"/>
    </row>
    <row r="594" spans="4:5">
      <c r="D594" s="72"/>
      <c r="E594" s="70"/>
    </row>
    <row r="595" spans="4:5">
      <c r="D595" s="72"/>
      <c r="E595" s="70"/>
    </row>
    <row r="596" spans="4:5">
      <c r="D596" s="72"/>
      <c r="E596" s="70"/>
    </row>
    <row r="597" spans="4:5">
      <c r="D597" s="72"/>
      <c r="E597" s="70"/>
    </row>
    <row r="598" spans="4:5">
      <c r="D598" s="72"/>
      <c r="E598" s="70"/>
    </row>
    <row r="599" spans="4:5">
      <c r="D599" s="72"/>
      <c r="E599" s="70"/>
    </row>
    <row r="600" spans="4:5">
      <c r="D600" s="72"/>
      <c r="E600" s="70"/>
    </row>
    <row r="601" spans="4:5">
      <c r="D601" s="72"/>
      <c r="E601" s="70"/>
    </row>
    <row r="602" spans="4:5">
      <c r="D602" s="72"/>
      <c r="E602" s="70"/>
    </row>
    <row r="603" spans="4:5">
      <c r="D603" s="72"/>
      <c r="E603" s="70"/>
    </row>
    <row r="604" spans="4:5">
      <c r="D604" s="72"/>
      <c r="E604" s="70"/>
    </row>
    <row r="605" spans="4:5">
      <c r="D605" s="72"/>
      <c r="E605" s="70"/>
    </row>
    <row r="606" spans="4:5">
      <c r="D606" s="72"/>
      <c r="E606" s="70"/>
    </row>
    <row r="607" spans="4:5">
      <c r="D607" s="72"/>
      <c r="E607" s="70"/>
    </row>
    <row r="608" spans="4:5">
      <c r="D608" s="72"/>
      <c r="E608" s="70"/>
    </row>
    <row r="609" spans="4:5">
      <c r="D609" s="72"/>
      <c r="E609" s="70"/>
    </row>
    <row r="610" spans="4:5">
      <c r="D610" s="72"/>
      <c r="E610" s="70"/>
    </row>
    <row r="611" spans="4:5">
      <c r="D611" s="72"/>
      <c r="E611" s="70"/>
    </row>
    <row r="612" spans="4:5">
      <c r="D612" s="72"/>
      <c r="E612" s="70"/>
    </row>
    <row r="613" spans="4:5">
      <c r="D613" s="72"/>
      <c r="E613" s="70"/>
    </row>
    <row r="614" spans="4:5">
      <c r="D614" s="72"/>
      <c r="E614" s="70"/>
    </row>
    <row r="615" spans="4:5">
      <c r="D615" s="72"/>
      <c r="E615" s="70"/>
    </row>
    <row r="616" spans="4:5">
      <c r="D616" s="72"/>
      <c r="E616" s="70"/>
    </row>
    <row r="617" spans="4:5">
      <c r="D617" s="72"/>
      <c r="E617" s="70"/>
    </row>
    <row r="618" spans="4:5">
      <c r="D618" s="72"/>
      <c r="E618" s="70"/>
    </row>
    <row r="619" spans="4:5">
      <c r="D619" s="72"/>
      <c r="E619" s="70"/>
    </row>
    <row r="620" spans="4:5">
      <c r="D620" s="72"/>
      <c r="E620" s="70"/>
    </row>
    <row r="621" spans="4:5">
      <c r="D621" s="72"/>
      <c r="E621" s="70"/>
    </row>
    <row r="622" spans="4:5">
      <c r="D622" s="72"/>
      <c r="E622" s="70"/>
    </row>
    <row r="623" spans="4:5">
      <c r="D623" s="72"/>
      <c r="E623" s="70"/>
    </row>
    <row r="624" spans="4:5">
      <c r="D624" s="72"/>
      <c r="E624" s="70"/>
    </row>
    <row r="625" spans="4:5">
      <c r="D625" s="72"/>
      <c r="E625" s="70"/>
    </row>
    <row r="626" spans="4:5">
      <c r="D626" s="72"/>
      <c r="E626" s="70"/>
    </row>
    <row r="627" spans="4:5">
      <c r="D627" s="72"/>
      <c r="E627" s="70"/>
    </row>
    <row r="628" spans="4:5">
      <c r="D628" s="72"/>
      <c r="E628" s="70"/>
    </row>
    <row r="629" spans="4:5">
      <c r="D629" s="72"/>
      <c r="E629" s="70"/>
    </row>
    <row r="630" spans="4:5">
      <c r="D630" s="72"/>
      <c r="E630" s="70"/>
    </row>
    <row r="631" spans="4:5">
      <c r="D631" s="72"/>
      <c r="E631" s="70"/>
    </row>
    <row r="632" spans="4:5">
      <c r="D632" s="72"/>
      <c r="E632" s="70"/>
    </row>
    <row r="633" spans="4:5">
      <c r="D633" s="72"/>
      <c r="E633" s="70"/>
    </row>
    <row r="634" spans="4:5">
      <c r="D634" s="72"/>
      <c r="E634" s="70"/>
    </row>
    <row r="635" spans="4:5">
      <c r="D635" s="72"/>
      <c r="E635" s="70"/>
    </row>
    <row r="636" spans="4:5">
      <c r="D636" s="72"/>
      <c r="E636" s="70"/>
    </row>
    <row r="637" spans="4:5">
      <c r="D637" s="72"/>
      <c r="E637" s="70"/>
    </row>
    <row r="638" spans="4:5">
      <c r="D638" s="72"/>
      <c r="E638" s="70"/>
    </row>
    <row r="639" spans="4:5">
      <c r="D639" s="72"/>
      <c r="E639" s="70"/>
    </row>
    <row r="640" spans="4:5">
      <c r="D640" s="72"/>
      <c r="E640" s="70"/>
    </row>
    <row r="641" spans="4:5">
      <c r="D641" s="72"/>
      <c r="E641" s="70"/>
    </row>
    <row r="642" spans="4:5">
      <c r="D642" s="72"/>
      <c r="E642" s="70"/>
    </row>
    <row r="643" spans="4:5">
      <c r="D643" s="72"/>
      <c r="E643" s="70"/>
    </row>
    <row r="644" spans="4:5">
      <c r="D644" s="72"/>
      <c r="E644" s="70"/>
    </row>
    <row r="645" spans="4:5">
      <c r="D645" s="72"/>
      <c r="E645" s="70"/>
    </row>
    <row r="646" spans="4:5">
      <c r="D646" s="72"/>
      <c r="E646" s="70"/>
    </row>
    <row r="647" spans="4:5">
      <c r="D647" s="72"/>
      <c r="E647" s="70"/>
    </row>
    <row r="648" spans="4:5">
      <c r="D648" s="72"/>
      <c r="E648" s="70"/>
    </row>
    <row r="649" spans="4:5">
      <c r="D649" s="72"/>
      <c r="E649" s="70"/>
    </row>
    <row r="650" spans="4:5">
      <c r="D650" s="72"/>
      <c r="E650" s="70"/>
    </row>
    <row r="651" spans="4:5">
      <c r="D651" s="72"/>
      <c r="E651" s="70"/>
    </row>
    <row r="652" spans="4:5">
      <c r="D652" s="72"/>
      <c r="E652" s="70"/>
    </row>
    <row r="653" spans="4:5">
      <c r="D653" s="72"/>
      <c r="E653" s="70"/>
    </row>
    <row r="654" spans="4:5">
      <c r="D654" s="72"/>
      <c r="E654" s="70"/>
    </row>
    <row r="655" spans="4:5">
      <c r="D655" s="72"/>
      <c r="E655" s="70"/>
    </row>
    <row r="656" spans="4:5">
      <c r="D656" s="72"/>
      <c r="E656" s="70"/>
    </row>
    <row r="657" spans="4:5">
      <c r="D657" s="72"/>
      <c r="E657" s="70"/>
    </row>
    <row r="658" spans="4:5">
      <c r="D658" s="72"/>
      <c r="E658" s="70"/>
    </row>
    <row r="659" spans="4:5">
      <c r="D659" s="72"/>
      <c r="E659" s="70"/>
    </row>
    <row r="660" spans="4:5">
      <c r="D660" s="72"/>
      <c r="E660" s="70"/>
    </row>
    <row r="661" spans="4:5">
      <c r="D661" s="72"/>
      <c r="E661" s="70"/>
    </row>
    <row r="662" spans="4:5">
      <c r="D662" s="72"/>
      <c r="E662" s="70"/>
    </row>
    <row r="663" spans="4:5">
      <c r="D663" s="72"/>
      <c r="E663" s="70"/>
    </row>
    <row r="664" spans="4:5">
      <c r="D664" s="72"/>
      <c r="E664" s="70"/>
    </row>
    <row r="665" spans="4:5">
      <c r="D665" s="72"/>
      <c r="E665" s="70"/>
    </row>
    <row r="666" spans="4:5">
      <c r="D666" s="72"/>
      <c r="E666" s="70"/>
    </row>
    <row r="667" spans="4:5">
      <c r="D667" s="72"/>
      <c r="E667" s="70"/>
    </row>
    <row r="668" spans="4:5">
      <c r="D668" s="72"/>
      <c r="E668" s="70"/>
    </row>
    <row r="669" spans="4:5">
      <c r="D669" s="72"/>
      <c r="E669" s="70"/>
    </row>
    <row r="670" spans="4:5">
      <c r="D670" s="72"/>
      <c r="E670" s="70"/>
    </row>
    <row r="671" spans="4:5">
      <c r="D671" s="72"/>
      <c r="E671" s="70"/>
    </row>
    <row r="672" spans="4:5">
      <c r="D672" s="72"/>
      <c r="E672" s="70"/>
    </row>
    <row r="673" spans="4:5">
      <c r="D673" s="72"/>
      <c r="E673" s="70"/>
    </row>
    <row r="674" spans="4:5">
      <c r="D674" s="72"/>
      <c r="E674" s="70"/>
    </row>
    <row r="675" spans="4:5">
      <c r="D675" s="72"/>
      <c r="E675" s="70"/>
    </row>
    <row r="676" spans="4:5">
      <c r="D676" s="72"/>
      <c r="E676" s="70"/>
    </row>
    <row r="677" spans="4:5">
      <c r="D677" s="72"/>
      <c r="E677" s="70"/>
    </row>
    <row r="678" spans="4:5">
      <c r="D678" s="72"/>
      <c r="E678" s="70"/>
    </row>
    <row r="679" spans="4:5">
      <c r="D679" s="72"/>
      <c r="E679" s="70"/>
    </row>
    <row r="680" spans="4:5">
      <c r="D680" s="72"/>
      <c r="E680" s="70"/>
    </row>
    <row r="681" spans="4:5">
      <c r="D681" s="72"/>
      <c r="E681" s="70"/>
    </row>
    <row r="682" spans="4:5">
      <c r="D682" s="72"/>
      <c r="E682" s="70"/>
    </row>
    <row r="683" spans="4:5">
      <c r="D683" s="72"/>
      <c r="E683" s="70"/>
    </row>
    <row r="684" spans="4:5">
      <c r="D684" s="72"/>
      <c r="E684" s="70"/>
    </row>
    <row r="685" spans="4:5">
      <c r="D685" s="72"/>
      <c r="E685" s="70"/>
    </row>
    <row r="686" spans="4:5">
      <c r="D686" s="72"/>
      <c r="E686" s="70"/>
    </row>
    <row r="687" spans="4:5">
      <c r="D687" s="72"/>
      <c r="E687" s="70"/>
    </row>
    <row r="688" spans="4:5">
      <c r="D688" s="72"/>
      <c r="E688" s="70"/>
    </row>
    <row r="689" spans="4:5">
      <c r="D689" s="72"/>
      <c r="E689" s="70"/>
    </row>
    <row r="690" spans="4:5">
      <c r="D690" s="72"/>
      <c r="E690" s="70"/>
    </row>
    <row r="691" spans="4:5">
      <c r="D691" s="72"/>
      <c r="E691" s="70"/>
    </row>
    <row r="692" spans="4:5">
      <c r="D692" s="72"/>
      <c r="E692" s="70"/>
    </row>
    <row r="693" spans="4:5">
      <c r="D693" s="72"/>
      <c r="E693" s="70"/>
    </row>
    <row r="694" spans="4:5">
      <c r="D694" s="72"/>
      <c r="E694" s="70"/>
    </row>
    <row r="695" spans="4:5">
      <c r="D695" s="72"/>
      <c r="E695" s="70"/>
    </row>
    <row r="696" spans="4:5">
      <c r="D696" s="72"/>
      <c r="E696" s="70"/>
    </row>
    <row r="697" spans="4:5">
      <c r="D697" s="72"/>
      <c r="E697" s="70"/>
    </row>
    <row r="698" spans="4:5">
      <c r="D698" s="72"/>
      <c r="E698" s="70"/>
    </row>
    <row r="699" spans="4:5">
      <c r="D699" s="72"/>
      <c r="E699" s="70"/>
    </row>
    <row r="700" spans="4:5">
      <c r="D700" s="72"/>
      <c r="E700" s="70"/>
    </row>
    <row r="701" spans="4:5">
      <c r="D701" s="72"/>
      <c r="E701" s="70"/>
    </row>
    <row r="702" spans="4:5">
      <c r="D702" s="72"/>
      <c r="E702" s="70"/>
    </row>
    <row r="703" spans="4:5">
      <c r="D703" s="72"/>
      <c r="E703" s="70"/>
    </row>
    <row r="704" spans="4:5">
      <c r="D704" s="72"/>
      <c r="E704" s="70"/>
    </row>
    <row r="705" spans="4:5">
      <c r="D705" s="72"/>
      <c r="E705" s="70"/>
    </row>
    <row r="706" spans="4:5">
      <c r="D706" s="72"/>
      <c r="E706" s="70"/>
    </row>
    <row r="707" spans="4:5">
      <c r="D707" s="72"/>
      <c r="E707" s="70"/>
    </row>
    <row r="708" spans="4:5">
      <c r="D708" s="72"/>
      <c r="E708" s="70"/>
    </row>
    <row r="709" spans="4:5">
      <c r="D709" s="72"/>
      <c r="E709" s="70"/>
    </row>
    <row r="710" spans="4:5">
      <c r="D710" s="72"/>
      <c r="E710" s="70"/>
    </row>
    <row r="711" spans="4:5">
      <c r="D711" s="72"/>
      <c r="E711" s="70"/>
    </row>
    <row r="712" spans="4:5">
      <c r="D712" s="72"/>
      <c r="E712" s="70"/>
    </row>
    <row r="713" spans="4:5">
      <c r="D713" s="72"/>
      <c r="E713" s="70"/>
    </row>
    <row r="714" spans="4:5">
      <c r="D714" s="72"/>
      <c r="E714" s="70"/>
    </row>
    <row r="715" spans="4:5">
      <c r="D715" s="72"/>
      <c r="E715" s="70"/>
    </row>
    <row r="716" spans="4:5">
      <c r="D716" s="72"/>
      <c r="E716" s="70"/>
    </row>
    <row r="717" spans="4:5">
      <c r="D717" s="72"/>
      <c r="E717" s="70"/>
    </row>
    <row r="718" spans="4:5">
      <c r="D718" s="72"/>
      <c r="E718" s="70"/>
    </row>
    <row r="719" spans="4:5">
      <c r="D719" s="72"/>
      <c r="E719" s="70"/>
    </row>
    <row r="720" spans="4:5">
      <c r="D720" s="72"/>
      <c r="E720" s="70"/>
    </row>
    <row r="721" spans="4:5">
      <c r="D721" s="72"/>
      <c r="E721" s="70"/>
    </row>
    <row r="722" spans="4:5">
      <c r="D722" s="72"/>
      <c r="E722" s="70"/>
    </row>
    <row r="723" spans="4:5">
      <c r="D723" s="72"/>
      <c r="E723" s="70"/>
    </row>
    <row r="724" spans="4:5">
      <c r="D724" s="72"/>
      <c r="E724" s="70"/>
    </row>
    <row r="725" spans="4:5">
      <c r="D725" s="72"/>
      <c r="E725" s="70"/>
    </row>
    <row r="726" spans="4:5">
      <c r="D726" s="72"/>
      <c r="E726" s="70"/>
    </row>
    <row r="727" spans="4:5">
      <c r="D727" s="72"/>
      <c r="E727" s="70"/>
    </row>
    <row r="728" spans="4:5">
      <c r="D728" s="72"/>
      <c r="E728" s="70"/>
    </row>
    <row r="729" spans="4:5">
      <c r="D729" s="72"/>
      <c r="E729" s="70"/>
    </row>
    <row r="730" spans="4:5">
      <c r="D730" s="72"/>
      <c r="E730" s="70"/>
    </row>
    <row r="731" spans="4:5">
      <c r="D731" s="72"/>
      <c r="E731" s="70"/>
    </row>
    <row r="732" spans="4:5">
      <c r="D732" s="72"/>
      <c r="E732" s="70"/>
    </row>
    <row r="733" spans="4:5">
      <c r="D733" s="72"/>
      <c r="E733" s="70"/>
    </row>
    <row r="734" spans="4:5">
      <c r="D734" s="72"/>
      <c r="E734" s="70"/>
    </row>
    <row r="735" spans="4:5">
      <c r="D735" s="72"/>
      <c r="E735" s="70"/>
    </row>
    <row r="736" spans="4:5">
      <c r="D736" s="72"/>
      <c r="E736" s="70"/>
    </row>
    <row r="737" spans="4:5">
      <c r="D737" s="72"/>
      <c r="E737" s="70"/>
    </row>
    <row r="738" spans="4:5">
      <c r="D738" s="72"/>
      <c r="E738" s="70"/>
    </row>
    <row r="739" spans="4:5">
      <c r="D739" s="72"/>
      <c r="E739" s="70"/>
    </row>
    <row r="740" spans="4:5">
      <c r="D740" s="72"/>
      <c r="E740" s="70"/>
    </row>
    <row r="741" spans="4:5">
      <c r="D741" s="72"/>
      <c r="E741" s="70"/>
    </row>
    <row r="742" spans="4:5">
      <c r="D742" s="72"/>
      <c r="E742" s="70"/>
    </row>
    <row r="743" spans="4:5">
      <c r="D743" s="72"/>
      <c r="E743" s="70"/>
    </row>
    <row r="744" spans="4:5">
      <c r="D744" s="72"/>
      <c r="E744" s="70"/>
    </row>
    <row r="745" spans="4:5">
      <c r="D745" s="72"/>
      <c r="E745" s="70"/>
    </row>
    <row r="746" spans="4:5">
      <c r="D746" s="72"/>
      <c r="E746" s="70"/>
    </row>
    <row r="747" spans="4:5">
      <c r="D747" s="72"/>
      <c r="E747" s="70"/>
    </row>
    <row r="748" spans="4:5">
      <c r="D748" s="72"/>
      <c r="E748" s="70"/>
    </row>
    <row r="749" spans="4:5">
      <c r="D749" s="72"/>
      <c r="E749" s="70"/>
    </row>
    <row r="750" spans="4:5">
      <c r="D750" s="72"/>
      <c r="E750" s="70"/>
    </row>
    <row r="751" spans="4:5">
      <c r="D751" s="72"/>
      <c r="E751" s="70"/>
    </row>
    <row r="752" spans="4:5">
      <c r="D752" s="72"/>
      <c r="E752" s="70"/>
    </row>
    <row r="753" spans="4:5">
      <c r="D753" s="72"/>
      <c r="E753" s="70"/>
    </row>
    <row r="754" spans="4:5">
      <c r="D754" s="72"/>
      <c r="E754" s="70"/>
    </row>
    <row r="755" spans="4:5">
      <c r="D755" s="72"/>
      <c r="E755" s="70"/>
    </row>
    <row r="756" spans="4:5">
      <c r="D756" s="72"/>
      <c r="E756" s="70"/>
    </row>
    <row r="757" spans="4:5">
      <c r="D757" s="72"/>
      <c r="E757" s="70"/>
    </row>
    <row r="758" spans="4:5">
      <c r="D758" s="72"/>
      <c r="E758" s="70"/>
    </row>
    <row r="759" spans="4:5">
      <c r="D759" s="72"/>
      <c r="E759" s="70"/>
    </row>
    <row r="760" spans="4:5">
      <c r="D760" s="72"/>
      <c r="E760" s="70"/>
    </row>
    <row r="761" spans="4:5">
      <c r="D761" s="72"/>
      <c r="E761" s="70"/>
    </row>
    <row r="762" spans="4:5">
      <c r="D762" s="72"/>
      <c r="E762" s="70"/>
    </row>
    <row r="763" spans="4:5">
      <c r="D763" s="72"/>
      <c r="E763" s="70"/>
    </row>
    <row r="764" spans="4:5">
      <c r="D764" s="72"/>
      <c r="E764" s="70"/>
    </row>
    <row r="765" spans="4:5">
      <c r="D765" s="72"/>
      <c r="E765" s="70"/>
    </row>
    <row r="766" spans="4:5">
      <c r="D766" s="72"/>
      <c r="E766" s="70"/>
    </row>
    <row r="767" spans="4:5">
      <c r="D767" s="72"/>
      <c r="E767" s="70"/>
    </row>
    <row r="768" spans="4:5">
      <c r="D768" s="72"/>
      <c r="E768" s="70"/>
    </row>
    <row r="769" spans="4:5">
      <c r="D769" s="72"/>
      <c r="E769" s="70"/>
    </row>
    <row r="770" spans="4:5">
      <c r="D770" s="72"/>
      <c r="E770" s="70"/>
    </row>
    <row r="771" spans="4:5">
      <c r="D771" s="72"/>
      <c r="E771" s="70"/>
    </row>
    <row r="772" spans="4:5">
      <c r="D772" s="72"/>
      <c r="E772" s="70"/>
    </row>
    <row r="773" spans="4:5">
      <c r="D773" s="72"/>
      <c r="E773" s="70"/>
    </row>
    <row r="774" spans="4:5">
      <c r="D774" s="72"/>
      <c r="E774" s="70"/>
    </row>
    <row r="775" spans="4:5">
      <c r="D775" s="72"/>
      <c r="E775" s="70"/>
    </row>
    <row r="776" spans="4:5">
      <c r="D776" s="72"/>
      <c r="E776" s="70"/>
    </row>
    <row r="777" spans="4:5">
      <c r="D777" s="72"/>
      <c r="E777" s="70"/>
    </row>
    <row r="778" spans="4:5">
      <c r="D778" s="72"/>
      <c r="E778" s="70"/>
    </row>
    <row r="779" spans="4:5">
      <c r="D779" s="72"/>
      <c r="E779" s="70"/>
    </row>
    <row r="780" spans="4:5">
      <c r="D780" s="72"/>
      <c r="E780" s="70"/>
    </row>
    <row r="781" spans="4:5">
      <c r="D781" s="72"/>
      <c r="E781" s="70"/>
    </row>
    <row r="782" spans="4:5">
      <c r="D782" s="72"/>
      <c r="E782" s="70"/>
    </row>
    <row r="783" spans="4:5">
      <c r="D783" s="72"/>
      <c r="E783" s="70"/>
    </row>
    <row r="784" spans="4:5">
      <c r="D784" s="72"/>
      <c r="E784" s="70"/>
    </row>
    <row r="785" spans="4:5">
      <c r="D785" s="72"/>
      <c r="E785" s="70"/>
    </row>
    <row r="786" spans="4:5">
      <c r="D786" s="72"/>
      <c r="E786" s="70"/>
    </row>
    <row r="787" spans="4:5">
      <c r="D787" s="72"/>
      <c r="E787" s="70"/>
    </row>
    <row r="788" spans="4:5">
      <c r="D788" s="72"/>
      <c r="E788" s="70"/>
    </row>
    <row r="789" spans="4:5">
      <c r="D789" s="72"/>
      <c r="E789" s="70"/>
    </row>
    <row r="790" spans="4:5">
      <c r="D790" s="72"/>
      <c r="E790" s="70"/>
    </row>
    <row r="791" spans="4:5">
      <c r="D791" s="72"/>
      <c r="E791" s="70"/>
    </row>
    <row r="792" spans="4:5">
      <c r="D792" s="72"/>
      <c r="E792" s="70"/>
    </row>
    <row r="793" spans="4:5">
      <c r="D793" s="72"/>
      <c r="E793" s="70"/>
    </row>
    <row r="794" spans="4:5">
      <c r="D794" s="72"/>
      <c r="E794" s="70"/>
    </row>
    <row r="795" spans="4:5">
      <c r="D795" s="72"/>
      <c r="E795" s="70"/>
    </row>
    <row r="796" spans="4:5">
      <c r="D796" s="72"/>
      <c r="E796" s="70"/>
    </row>
    <row r="797" spans="4:5">
      <c r="D797" s="72"/>
      <c r="E797" s="70"/>
    </row>
    <row r="798" spans="4:5">
      <c r="D798" s="72"/>
      <c r="E798" s="70"/>
    </row>
    <row r="799" spans="4:5">
      <c r="D799" s="72"/>
      <c r="E799" s="70"/>
    </row>
    <row r="800" spans="4:5">
      <c r="D800" s="72"/>
      <c r="E800" s="70"/>
    </row>
    <row r="801" spans="4:5">
      <c r="D801" s="72"/>
      <c r="E801" s="70"/>
    </row>
    <row r="802" spans="4:5">
      <c r="D802" s="72"/>
      <c r="E802" s="70"/>
    </row>
    <row r="803" spans="4:5">
      <c r="D803" s="72"/>
      <c r="E803" s="70"/>
    </row>
    <row r="804" spans="4:5">
      <c r="D804" s="72"/>
      <c r="E804" s="70"/>
    </row>
    <row r="805" spans="4:5">
      <c r="D805" s="72"/>
      <c r="E805" s="70"/>
    </row>
    <row r="806" spans="4:5">
      <c r="D806" s="72"/>
      <c r="E806" s="70"/>
    </row>
    <row r="807" spans="4:5">
      <c r="D807" s="72"/>
      <c r="E807" s="70"/>
    </row>
    <row r="808" spans="4:5">
      <c r="D808" s="72"/>
      <c r="E808" s="70"/>
    </row>
    <row r="809" spans="4:5">
      <c r="D809" s="72"/>
      <c r="E809" s="70"/>
    </row>
    <row r="810" spans="4:5">
      <c r="D810" s="72"/>
      <c r="E810" s="70"/>
    </row>
    <row r="811" spans="4:5">
      <c r="D811" s="72"/>
      <c r="E811" s="70"/>
    </row>
    <row r="812" spans="4:5">
      <c r="D812" s="72"/>
      <c r="E812" s="70"/>
    </row>
    <row r="813" spans="4:5">
      <c r="D813" s="72"/>
      <c r="E813" s="70"/>
    </row>
    <row r="814" spans="4:5">
      <c r="D814" s="72"/>
      <c r="E814" s="70"/>
    </row>
    <row r="815" spans="4:5">
      <c r="D815" s="72"/>
      <c r="E815" s="70"/>
    </row>
    <row r="816" spans="4:5">
      <c r="D816" s="72"/>
      <c r="E816" s="70"/>
    </row>
    <row r="817" spans="4:5">
      <c r="D817" s="72"/>
      <c r="E817" s="70"/>
    </row>
    <row r="818" spans="4:5">
      <c r="D818" s="72"/>
      <c r="E818" s="70"/>
    </row>
    <row r="819" spans="4:5">
      <c r="D819" s="72"/>
      <c r="E819" s="70"/>
    </row>
    <row r="820" spans="4:5">
      <c r="D820" s="72"/>
      <c r="E820" s="70"/>
    </row>
    <row r="821" spans="4:5">
      <c r="D821" s="72"/>
      <c r="E821" s="70"/>
    </row>
    <row r="822" spans="4:5">
      <c r="D822" s="72"/>
      <c r="E822" s="70"/>
    </row>
    <row r="823" spans="4:5">
      <c r="D823" s="72"/>
      <c r="E823" s="70"/>
    </row>
    <row r="824" spans="4:5">
      <c r="D824" s="72"/>
      <c r="E824" s="70"/>
    </row>
    <row r="825" spans="4:5">
      <c r="D825" s="72"/>
      <c r="E825" s="70"/>
    </row>
    <row r="826" spans="4:5">
      <c r="D826" s="72"/>
      <c r="E826" s="70"/>
    </row>
    <row r="827" spans="4:5">
      <c r="D827" s="72"/>
      <c r="E827" s="70"/>
    </row>
    <row r="828" spans="4:5">
      <c r="D828" s="72"/>
      <c r="E828" s="70"/>
    </row>
    <row r="829" spans="4:5">
      <c r="D829" s="72"/>
      <c r="E829" s="70"/>
    </row>
    <row r="830" spans="4:5">
      <c r="D830" s="72"/>
      <c r="E830" s="70"/>
    </row>
    <row r="831" spans="4:5">
      <c r="D831" s="72"/>
      <c r="E831" s="70"/>
    </row>
    <row r="832" spans="4:5">
      <c r="D832" s="72"/>
      <c r="E832" s="70"/>
    </row>
    <row r="833" spans="4:5">
      <c r="D833" s="72"/>
      <c r="E833" s="70"/>
    </row>
    <row r="834" spans="4:5">
      <c r="D834" s="72"/>
      <c r="E834" s="70"/>
    </row>
    <row r="835" spans="4:5">
      <c r="D835" s="72"/>
      <c r="E835" s="70"/>
    </row>
    <row r="836" spans="4:5">
      <c r="D836" s="72"/>
      <c r="E836" s="70"/>
    </row>
    <row r="837" spans="4:5">
      <c r="D837" s="72"/>
      <c r="E837" s="70"/>
    </row>
    <row r="838" spans="4:5">
      <c r="D838" s="72"/>
      <c r="E838" s="70"/>
    </row>
    <row r="839" spans="4:5">
      <c r="D839" s="72"/>
      <c r="E839" s="70"/>
    </row>
    <row r="840" spans="4:5">
      <c r="D840" s="72"/>
      <c r="E840" s="70"/>
    </row>
    <row r="841" spans="4:5">
      <c r="D841" s="72"/>
      <c r="E841" s="70"/>
    </row>
    <row r="842" spans="4:5">
      <c r="D842" s="72"/>
      <c r="E842" s="70"/>
    </row>
    <row r="843" spans="4:5">
      <c r="D843" s="72"/>
      <c r="E843" s="70"/>
    </row>
    <row r="844" spans="4:5">
      <c r="D844" s="72"/>
      <c r="E844" s="70"/>
    </row>
    <row r="845" spans="4:5">
      <c r="D845" s="72"/>
      <c r="E845" s="70"/>
    </row>
    <row r="846" spans="4:5">
      <c r="D846" s="72"/>
      <c r="E846" s="70"/>
    </row>
    <row r="847" spans="4:5">
      <c r="D847" s="72"/>
      <c r="E847" s="70"/>
    </row>
    <row r="848" spans="4:5">
      <c r="D848" s="72"/>
      <c r="E848" s="70"/>
    </row>
    <row r="849" spans="4:5">
      <c r="D849" s="72"/>
      <c r="E849" s="70"/>
    </row>
    <row r="850" spans="4:5">
      <c r="D850" s="72"/>
      <c r="E850" s="70"/>
    </row>
    <row r="851" spans="4:5">
      <c r="D851" s="72"/>
      <c r="E851" s="70"/>
    </row>
    <row r="852" spans="4:5">
      <c r="D852" s="72"/>
      <c r="E852" s="70"/>
    </row>
    <row r="853" spans="4:5">
      <c r="D853" s="72"/>
      <c r="E853" s="70"/>
    </row>
    <row r="854" spans="4:5">
      <c r="D854" s="72"/>
      <c r="E854" s="70"/>
    </row>
    <row r="855" spans="4:5">
      <c r="D855" s="72"/>
      <c r="E855" s="70"/>
    </row>
    <row r="856" spans="4:5">
      <c r="D856" s="72"/>
      <c r="E856" s="70"/>
    </row>
    <row r="857" spans="4:5">
      <c r="D857" s="72"/>
      <c r="E857" s="70"/>
    </row>
    <row r="858" spans="4:5">
      <c r="D858" s="72"/>
      <c r="E858" s="70"/>
    </row>
    <row r="859" spans="4:5">
      <c r="D859" s="72"/>
      <c r="E859" s="70"/>
    </row>
    <row r="860" spans="4:5">
      <c r="D860" s="72"/>
      <c r="E860" s="70"/>
    </row>
    <row r="861" spans="4:5">
      <c r="D861" s="72"/>
      <c r="E861" s="70"/>
    </row>
    <row r="862" spans="4:5">
      <c r="D862" s="72"/>
      <c r="E862" s="70"/>
    </row>
    <row r="863" spans="4:5">
      <c r="D863" s="72"/>
      <c r="E863" s="70"/>
    </row>
    <row r="864" spans="4:5">
      <c r="D864" s="72"/>
      <c r="E864" s="70"/>
    </row>
    <row r="865" spans="4:5">
      <c r="D865" s="72"/>
      <c r="E865" s="70"/>
    </row>
    <row r="866" spans="4:5">
      <c r="D866" s="72"/>
      <c r="E866" s="70"/>
    </row>
    <row r="867" spans="4:5">
      <c r="D867" s="72"/>
      <c r="E867" s="70"/>
    </row>
    <row r="868" spans="4:5">
      <c r="D868" s="72"/>
      <c r="E868" s="70"/>
    </row>
    <row r="869" spans="4:5">
      <c r="D869" s="72"/>
      <c r="E869" s="70"/>
    </row>
    <row r="870" spans="4:5">
      <c r="D870" s="72"/>
      <c r="E870" s="70"/>
    </row>
    <row r="871" spans="4:5">
      <c r="D871" s="72"/>
      <c r="E871" s="70"/>
    </row>
    <row r="872" spans="4:5">
      <c r="D872" s="72"/>
      <c r="E872" s="70"/>
    </row>
    <row r="873" spans="4:5">
      <c r="D873" s="72"/>
      <c r="E873" s="70"/>
    </row>
    <row r="874" spans="4:5">
      <c r="D874" s="72"/>
      <c r="E874" s="70"/>
    </row>
    <row r="875" spans="4:5">
      <c r="D875" s="72"/>
      <c r="E875" s="70"/>
    </row>
    <row r="876" spans="4:5">
      <c r="D876" s="72"/>
      <c r="E876" s="70"/>
    </row>
    <row r="877" spans="4:5">
      <c r="D877" s="72"/>
      <c r="E877" s="70"/>
    </row>
    <row r="878" spans="4:5">
      <c r="D878" s="72"/>
      <c r="E878" s="70"/>
    </row>
    <row r="879" spans="4:5">
      <c r="D879" s="72"/>
      <c r="E879" s="70"/>
    </row>
    <row r="880" spans="4:5">
      <c r="D880" s="72"/>
      <c r="E880" s="70"/>
    </row>
    <row r="881" spans="4:5">
      <c r="D881" s="72"/>
      <c r="E881" s="70"/>
    </row>
    <row r="882" spans="4:5">
      <c r="D882" s="72"/>
      <c r="E882" s="70"/>
    </row>
    <row r="883" spans="4:5">
      <c r="D883" s="72"/>
      <c r="E883" s="70"/>
    </row>
    <row r="884" spans="4:5">
      <c r="D884" s="72"/>
      <c r="E884" s="70"/>
    </row>
    <row r="885" spans="4:5">
      <c r="D885" s="72"/>
      <c r="E885" s="70"/>
    </row>
    <row r="886" spans="4:5">
      <c r="D886" s="72"/>
      <c r="E886" s="70"/>
    </row>
    <row r="887" spans="4:5">
      <c r="D887" s="72"/>
      <c r="E887" s="70"/>
    </row>
    <row r="888" spans="4:5">
      <c r="D888" s="72"/>
      <c r="E888" s="70"/>
    </row>
    <row r="889" spans="4:5">
      <c r="D889" s="72"/>
      <c r="E889" s="70"/>
    </row>
    <row r="890" spans="4:5">
      <c r="D890" s="72"/>
      <c r="E890" s="70"/>
    </row>
    <row r="891" spans="4:5">
      <c r="D891" s="72"/>
      <c r="E891" s="70"/>
    </row>
    <row r="892" spans="4:5">
      <c r="D892" s="72"/>
      <c r="E892" s="70"/>
    </row>
    <row r="893" spans="4:5">
      <c r="D893" s="72"/>
      <c r="E893" s="70"/>
    </row>
    <row r="894" spans="4:5">
      <c r="D894" s="72"/>
      <c r="E894" s="70"/>
    </row>
    <row r="895" spans="4:5">
      <c r="D895" s="72"/>
      <c r="E895" s="70"/>
    </row>
    <row r="896" spans="4:5">
      <c r="D896" s="72"/>
      <c r="E896" s="70"/>
    </row>
    <row r="897" spans="4:5">
      <c r="D897" s="72"/>
      <c r="E897" s="70"/>
    </row>
    <row r="898" spans="4:5">
      <c r="D898" s="72"/>
      <c r="E898" s="70"/>
    </row>
    <row r="899" spans="4:5">
      <c r="D899" s="72"/>
      <c r="E899" s="70"/>
    </row>
    <row r="900" spans="4:5">
      <c r="D900" s="72"/>
      <c r="E900" s="70"/>
    </row>
    <row r="901" spans="4:5">
      <c r="D901" s="72"/>
      <c r="E901" s="70"/>
    </row>
    <row r="902" spans="4:5">
      <c r="D902" s="72"/>
      <c r="E902" s="70"/>
    </row>
    <row r="903" spans="4:5">
      <c r="D903" s="72"/>
      <c r="E903" s="70"/>
    </row>
    <row r="904" spans="4:5">
      <c r="D904" s="72"/>
      <c r="E904" s="70"/>
    </row>
    <row r="905" spans="4:5">
      <c r="D905" s="72"/>
      <c r="E905" s="70"/>
    </row>
    <row r="906" spans="4:5">
      <c r="D906" s="72"/>
      <c r="E906" s="70"/>
    </row>
    <row r="907" spans="4:5">
      <c r="D907" s="72"/>
      <c r="E907" s="70"/>
    </row>
    <row r="908" spans="4:5">
      <c r="D908" s="72"/>
      <c r="E908" s="70"/>
    </row>
    <row r="909" spans="4:5">
      <c r="D909" s="72"/>
      <c r="E909" s="70"/>
    </row>
    <row r="910" spans="4:5">
      <c r="D910" s="72"/>
      <c r="E910" s="70"/>
    </row>
    <row r="911" spans="4:5">
      <c r="D911" s="72"/>
      <c r="E911" s="70"/>
    </row>
    <row r="912" spans="4:5">
      <c r="D912" s="72"/>
      <c r="E912" s="70"/>
    </row>
    <row r="913" spans="4:5">
      <c r="D913" s="72"/>
      <c r="E913" s="70"/>
    </row>
    <row r="914" spans="4:5">
      <c r="D914" s="72"/>
      <c r="E914" s="70"/>
    </row>
    <row r="915" spans="4:5">
      <c r="D915" s="72"/>
      <c r="E915" s="70"/>
    </row>
    <row r="916" spans="4:5">
      <c r="D916" s="72"/>
      <c r="E916" s="70"/>
    </row>
    <row r="917" spans="4:5">
      <c r="D917" s="72"/>
      <c r="E917" s="70"/>
    </row>
    <row r="918" spans="4:5">
      <c r="D918" s="72"/>
      <c r="E918" s="70"/>
    </row>
    <row r="919" spans="4:5">
      <c r="D919" s="72"/>
      <c r="E919" s="70"/>
    </row>
    <row r="920" spans="4:5">
      <c r="D920" s="72"/>
      <c r="E920" s="70"/>
    </row>
    <row r="921" spans="4:5">
      <c r="D921" s="72"/>
      <c r="E921" s="70"/>
    </row>
    <row r="922" spans="4:5">
      <c r="D922" s="72"/>
      <c r="E922" s="70"/>
    </row>
    <row r="923" spans="4:5">
      <c r="D923" s="72"/>
      <c r="E923" s="70"/>
    </row>
    <row r="924" spans="4:5">
      <c r="D924" s="72"/>
      <c r="E924" s="70"/>
    </row>
    <row r="925" spans="4:5">
      <c r="D925" s="72"/>
      <c r="E925" s="70"/>
    </row>
    <row r="926" spans="4:5">
      <c r="D926" s="72"/>
      <c r="E926" s="70"/>
    </row>
    <row r="927" spans="4:5">
      <c r="D927" s="72"/>
      <c r="E927" s="70"/>
    </row>
    <row r="928" spans="4:5">
      <c r="D928" s="72"/>
      <c r="E928" s="70"/>
    </row>
    <row r="929" spans="4:5">
      <c r="D929" s="72"/>
      <c r="E929" s="70"/>
    </row>
    <row r="930" spans="4:5">
      <c r="D930" s="72"/>
      <c r="E930" s="70"/>
    </row>
    <row r="931" spans="4:5">
      <c r="D931" s="72"/>
      <c r="E931" s="70"/>
    </row>
    <row r="932" spans="4:5">
      <c r="D932" s="72"/>
      <c r="E932" s="70"/>
    </row>
    <row r="933" spans="4:5">
      <c r="D933" s="72"/>
      <c r="E933" s="70"/>
    </row>
    <row r="934" spans="4:5">
      <c r="D934" s="72"/>
      <c r="E934" s="70"/>
    </row>
    <row r="935" spans="4:5">
      <c r="D935" s="72"/>
      <c r="E935" s="70"/>
    </row>
    <row r="936" spans="4:5">
      <c r="D936" s="72"/>
      <c r="E936" s="70"/>
    </row>
    <row r="937" spans="4:5">
      <c r="D937" s="72"/>
      <c r="E937" s="70"/>
    </row>
    <row r="938" spans="4:5">
      <c r="D938" s="72"/>
      <c r="E938" s="70"/>
    </row>
    <row r="939" spans="4:5">
      <c r="D939" s="72"/>
      <c r="E939" s="70"/>
    </row>
    <row r="940" spans="4:5">
      <c r="D940" s="72"/>
      <c r="E940" s="70"/>
    </row>
    <row r="941" spans="4:5">
      <c r="D941" s="72"/>
      <c r="E941" s="70"/>
    </row>
    <row r="942" spans="4:5">
      <c r="D942" s="72"/>
      <c r="E942" s="70"/>
    </row>
    <row r="943" spans="4:5">
      <c r="D943" s="72"/>
      <c r="E943" s="70"/>
    </row>
    <row r="944" spans="4:5">
      <c r="D944" s="72"/>
      <c r="E944" s="70"/>
    </row>
    <row r="945" spans="4:5">
      <c r="D945" s="72"/>
      <c r="E945" s="70"/>
    </row>
    <row r="946" spans="4:5">
      <c r="D946" s="72"/>
      <c r="E946" s="70"/>
    </row>
    <row r="947" spans="4:5">
      <c r="D947" s="72"/>
      <c r="E947" s="70"/>
    </row>
    <row r="948" spans="4:5">
      <c r="D948" s="72"/>
      <c r="E948" s="70"/>
    </row>
    <row r="949" spans="4:5">
      <c r="D949" s="72"/>
      <c r="E949" s="70"/>
    </row>
    <row r="950" spans="4:5">
      <c r="D950" s="72"/>
      <c r="E950" s="70"/>
    </row>
    <row r="951" spans="4:5">
      <c r="D951" s="72"/>
      <c r="E951" s="70"/>
    </row>
    <row r="952" spans="4:5">
      <c r="D952" s="72"/>
      <c r="E952" s="70"/>
    </row>
    <row r="953" spans="4:5">
      <c r="D953" s="72"/>
      <c r="E953" s="70"/>
    </row>
    <row r="954" spans="4:5">
      <c r="D954" s="72"/>
      <c r="E954" s="70"/>
    </row>
    <row r="955" spans="4:5">
      <c r="D955" s="72"/>
      <c r="E955" s="70"/>
    </row>
    <row r="956" spans="4:5">
      <c r="D956" s="72"/>
      <c r="E956" s="70"/>
    </row>
    <row r="957" spans="4:5">
      <c r="D957" s="72"/>
      <c r="E957" s="70"/>
    </row>
    <row r="958" spans="4:5">
      <c r="D958" s="72"/>
      <c r="E958" s="70"/>
    </row>
    <row r="959" spans="4:5">
      <c r="D959" s="72"/>
      <c r="E959" s="70"/>
    </row>
    <row r="960" spans="4:5">
      <c r="D960" s="72"/>
      <c r="E960" s="70"/>
    </row>
    <row r="961" spans="4:5">
      <c r="D961" s="72"/>
      <c r="E961" s="70"/>
    </row>
    <row r="962" spans="4:5">
      <c r="D962" s="72"/>
      <c r="E962" s="70"/>
    </row>
    <row r="963" spans="4:5">
      <c r="D963" s="72"/>
      <c r="E963" s="70"/>
    </row>
    <row r="964" spans="4:5">
      <c r="D964" s="72"/>
      <c r="E964" s="70"/>
    </row>
    <row r="965" spans="4:5">
      <c r="D965" s="72"/>
      <c r="E965" s="70"/>
    </row>
    <row r="966" spans="4:5">
      <c r="D966" s="72"/>
      <c r="E966" s="70"/>
    </row>
    <row r="967" spans="4:5">
      <c r="D967" s="72"/>
      <c r="E967" s="70"/>
    </row>
    <row r="968" spans="4:5">
      <c r="D968" s="72"/>
      <c r="E968" s="70"/>
    </row>
    <row r="969" spans="4:5">
      <c r="D969" s="72"/>
      <c r="E969" s="70"/>
    </row>
    <row r="970" spans="4:5">
      <c r="D970" s="72"/>
      <c r="E970" s="70"/>
    </row>
    <row r="971" spans="4:5">
      <c r="D971" s="72"/>
      <c r="E971" s="70"/>
    </row>
    <row r="972" spans="4:5">
      <c r="D972" s="72"/>
      <c r="E972" s="70"/>
    </row>
    <row r="973" spans="4:5">
      <c r="D973" s="72"/>
      <c r="E973" s="70"/>
    </row>
    <row r="974" spans="4:5">
      <c r="D974" s="72"/>
      <c r="E974" s="70"/>
    </row>
    <row r="975" spans="4:5">
      <c r="D975" s="72"/>
      <c r="E975" s="70"/>
    </row>
    <row r="976" spans="4:5">
      <c r="D976" s="72"/>
      <c r="E976" s="70"/>
    </row>
    <row r="977" spans="4:5">
      <c r="D977" s="72"/>
      <c r="E977" s="70"/>
    </row>
    <row r="978" spans="4:5">
      <c r="D978" s="72"/>
      <c r="E978" s="70"/>
    </row>
    <row r="979" spans="4:5">
      <c r="D979" s="72"/>
      <c r="E979" s="70"/>
    </row>
    <row r="980" spans="4:5">
      <c r="D980" s="72"/>
      <c r="E980" s="70"/>
    </row>
    <row r="981" spans="4:5">
      <c r="D981" s="72"/>
      <c r="E981" s="70"/>
    </row>
    <row r="982" spans="4:5">
      <c r="D982" s="72"/>
      <c r="E982" s="70"/>
    </row>
    <row r="983" spans="4:5">
      <c r="D983" s="72"/>
      <c r="E983" s="70"/>
    </row>
    <row r="984" spans="4:5">
      <c r="D984" s="72"/>
      <c r="E984" s="70"/>
    </row>
    <row r="985" spans="4:5">
      <c r="D985" s="72"/>
      <c r="E985" s="70"/>
    </row>
    <row r="986" spans="4:5">
      <c r="D986" s="72"/>
      <c r="E986" s="70"/>
    </row>
    <row r="987" spans="4:5">
      <c r="D987" s="72"/>
      <c r="E987" s="70"/>
    </row>
    <row r="988" spans="4:5">
      <c r="D988" s="72"/>
      <c r="E988" s="70"/>
    </row>
    <row r="989" spans="4:5">
      <c r="D989" s="72"/>
      <c r="E989" s="70"/>
    </row>
    <row r="990" spans="4:5">
      <c r="D990" s="72"/>
      <c r="E990" s="70"/>
    </row>
    <row r="991" spans="4:5">
      <c r="D991" s="72"/>
      <c r="E991" s="70"/>
    </row>
    <row r="992" spans="4:5">
      <c r="D992" s="72"/>
      <c r="E992" s="70"/>
    </row>
    <row r="993" spans="4:5">
      <c r="D993" s="72"/>
      <c r="E993" s="70"/>
    </row>
    <row r="994" spans="4:5">
      <c r="D994" s="72"/>
      <c r="E994" s="70"/>
    </row>
    <row r="995" spans="4:5">
      <c r="D995" s="72"/>
      <c r="E995" s="70"/>
    </row>
    <row r="996" spans="4:5">
      <c r="D996" s="72"/>
      <c r="E996" s="70"/>
    </row>
    <row r="997" spans="4:5">
      <c r="D997" s="72"/>
      <c r="E997" s="70"/>
    </row>
    <row r="998" spans="4:5">
      <c r="D998" s="72"/>
      <c r="E998" s="70"/>
    </row>
    <row r="999" spans="4:5">
      <c r="D999" s="72"/>
      <c r="E999" s="70"/>
    </row>
    <row r="1000" spans="4:5">
      <c r="D1000" s="72"/>
      <c r="E1000" s="70"/>
    </row>
    <row r="1001" spans="4:5">
      <c r="D1001" s="72"/>
      <c r="E1001" s="70"/>
    </row>
    <row r="1002" spans="4:5">
      <c r="D1002" s="72"/>
      <c r="E1002" s="70"/>
    </row>
    <row r="1003" spans="4:5">
      <c r="D1003" s="72"/>
      <c r="E1003" s="70"/>
    </row>
    <row r="1004" spans="4:5">
      <c r="D1004" s="72"/>
      <c r="E1004" s="70"/>
    </row>
    <row r="1005" spans="4:5">
      <c r="D1005" s="72"/>
      <c r="E1005" s="70"/>
    </row>
    <row r="1006" spans="4:5">
      <c r="D1006" s="72"/>
      <c r="E1006" s="70"/>
    </row>
    <row r="1007" spans="4:5">
      <c r="D1007" s="72"/>
      <c r="E1007" s="70"/>
    </row>
    <row r="1008" spans="4:5">
      <c r="D1008" s="72"/>
      <c r="E1008" s="70"/>
    </row>
    <row r="1009" spans="4:5">
      <c r="D1009" s="72"/>
      <c r="E1009" s="70"/>
    </row>
    <row r="1010" spans="4:5">
      <c r="D1010" s="72"/>
      <c r="E1010" s="70"/>
    </row>
    <row r="1011" spans="4:5">
      <c r="D1011" s="72"/>
      <c r="E1011" s="70"/>
    </row>
    <row r="1012" spans="4:5">
      <c r="D1012" s="72"/>
      <c r="E1012" s="70"/>
    </row>
    <row r="1013" spans="4:5">
      <c r="D1013" s="72"/>
      <c r="E1013" s="70"/>
    </row>
    <row r="1014" spans="4:5">
      <c r="D1014" s="72"/>
      <c r="E1014" s="70"/>
    </row>
    <row r="1015" spans="4:5">
      <c r="D1015" s="72"/>
      <c r="E1015" s="70"/>
    </row>
    <row r="1016" spans="4:5">
      <c r="D1016" s="72"/>
      <c r="E1016" s="70"/>
    </row>
    <row r="1017" spans="4:5">
      <c r="D1017" s="72"/>
      <c r="E1017" s="70"/>
    </row>
    <row r="1018" spans="4:5">
      <c r="D1018" s="72"/>
      <c r="E1018" s="70"/>
    </row>
    <row r="1019" spans="4:5">
      <c r="D1019" s="72"/>
      <c r="E1019" s="70"/>
    </row>
    <row r="1020" spans="4:5">
      <c r="D1020" s="72"/>
      <c r="E1020" s="70"/>
    </row>
    <row r="1021" spans="4:5">
      <c r="D1021" s="72"/>
      <c r="E1021" s="70"/>
    </row>
    <row r="1022" spans="4:5">
      <c r="D1022" s="72"/>
      <c r="E1022" s="70"/>
    </row>
    <row r="1023" spans="4:5">
      <c r="D1023" s="72"/>
      <c r="E1023" s="70"/>
    </row>
    <row r="1024" spans="4:5">
      <c r="D1024" s="72"/>
      <c r="E1024" s="70"/>
    </row>
    <row r="1025" spans="4:5">
      <c r="D1025" s="72"/>
      <c r="E1025" s="70"/>
    </row>
    <row r="1026" spans="4:5">
      <c r="D1026" s="72"/>
      <c r="E1026" s="70"/>
    </row>
    <row r="1027" spans="4:5">
      <c r="D1027" s="72"/>
      <c r="E1027" s="70"/>
    </row>
    <row r="1028" spans="4:5">
      <c r="D1028" s="72"/>
      <c r="E1028" s="70"/>
    </row>
    <row r="1029" spans="4:5">
      <c r="D1029" s="72"/>
      <c r="E1029" s="70"/>
    </row>
    <row r="1030" spans="4:5">
      <c r="D1030" s="72"/>
      <c r="E1030" s="70"/>
    </row>
    <row r="1031" spans="4:5">
      <c r="D1031" s="72"/>
      <c r="E1031" s="70"/>
    </row>
    <row r="1032" spans="4:5">
      <c r="D1032" s="72"/>
      <c r="E1032" s="70"/>
    </row>
    <row r="1033" spans="4:5">
      <c r="D1033" s="72"/>
      <c r="E1033" s="70"/>
    </row>
    <row r="1034" spans="4:5">
      <c r="D1034" s="72"/>
      <c r="E1034" s="70"/>
    </row>
    <row r="1035" spans="4:5">
      <c r="D1035" s="72"/>
      <c r="E1035" s="70"/>
    </row>
    <row r="1036" spans="4:5">
      <c r="D1036" s="72"/>
      <c r="E1036" s="70"/>
    </row>
    <row r="1037" spans="4:5">
      <c r="D1037" s="72"/>
      <c r="E1037" s="70"/>
    </row>
    <row r="1038" spans="4:5">
      <c r="D1038" s="72"/>
      <c r="E1038" s="70"/>
    </row>
    <row r="1039" spans="4:5">
      <c r="D1039" s="72"/>
      <c r="E1039" s="70"/>
    </row>
    <row r="1040" spans="4:5">
      <c r="D1040" s="72"/>
      <c r="E1040" s="70"/>
    </row>
    <row r="1041" spans="4:5">
      <c r="D1041" s="72"/>
      <c r="E1041" s="70"/>
    </row>
    <row r="1042" spans="4:5">
      <c r="D1042" s="72"/>
      <c r="E1042" s="70"/>
    </row>
    <row r="1043" spans="4:5">
      <c r="D1043" s="72"/>
      <c r="E1043" s="70"/>
    </row>
    <row r="1044" spans="4:5">
      <c r="D1044" s="72"/>
      <c r="E1044" s="70"/>
    </row>
    <row r="1045" spans="4:5">
      <c r="D1045" s="72"/>
      <c r="E1045" s="70"/>
    </row>
    <row r="1046" spans="4:5">
      <c r="D1046" s="72"/>
      <c r="E1046" s="70"/>
    </row>
    <row r="1047" spans="4:5">
      <c r="D1047" s="72"/>
      <c r="E1047" s="70"/>
    </row>
    <row r="1048" spans="4:5">
      <c r="D1048" s="72"/>
      <c r="E1048" s="70"/>
    </row>
    <row r="1049" spans="4:5">
      <c r="D1049" s="72"/>
      <c r="E1049" s="70"/>
    </row>
    <row r="1050" spans="4:5">
      <c r="D1050" s="72"/>
      <c r="E1050" s="70"/>
    </row>
    <row r="1051" spans="4:5">
      <c r="D1051" s="72"/>
      <c r="E1051" s="70"/>
    </row>
    <row r="1052" spans="4:5">
      <c r="D1052" s="72"/>
      <c r="E1052" s="70"/>
    </row>
    <row r="1053" spans="4:5">
      <c r="D1053" s="72"/>
      <c r="E1053" s="70"/>
    </row>
    <row r="1054" spans="4:5">
      <c r="D1054" s="72"/>
      <c r="E1054" s="70"/>
    </row>
    <row r="1055" spans="4:5">
      <c r="D1055" s="72"/>
      <c r="E1055" s="70"/>
    </row>
    <row r="1056" spans="4:5">
      <c r="D1056" s="72"/>
      <c r="E1056" s="70"/>
    </row>
    <row r="1057" spans="4:5">
      <c r="D1057" s="72"/>
      <c r="E1057" s="70"/>
    </row>
    <row r="1058" spans="4:5">
      <c r="D1058" s="72"/>
      <c r="E1058" s="70"/>
    </row>
    <row r="1059" spans="4:5">
      <c r="D1059" s="72"/>
      <c r="E1059" s="70"/>
    </row>
    <row r="1060" spans="4:5">
      <c r="D1060" s="72"/>
      <c r="E1060" s="70"/>
    </row>
    <row r="1061" spans="4:5">
      <c r="D1061" s="72"/>
      <c r="E1061" s="70"/>
    </row>
    <row r="1062" spans="4:5">
      <c r="D1062" s="72"/>
      <c r="E1062" s="70"/>
    </row>
  </sheetData>
  <dataConsolidate/>
  <mergeCells count="22">
    <mergeCell ref="A92:E92"/>
    <mergeCell ref="A65:E65"/>
    <mergeCell ref="A51:E51"/>
    <mergeCell ref="A58:E58"/>
    <mergeCell ref="A62:E62"/>
    <mergeCell ref="A83:E83"/>
    <mergeCell ref="D107:E107"/>
    <mergeCell ref="A98:E98"/>
    <mergeCell ref="A6:A8"/>
    <mergeCell ref="A1:E1"/>
    <mergeCell ref="A2:E2"/>
    <mergeCell ref="A3:E3"/>
    <mergeCell ref="A4:E4"/>
    <mergeCell ref="A69:E69"/>
    <mergeCell ref="A73:E73"/>
    <mergeCell ref="A9:E9"/>
    <mergeCell ref="A76:E76"/>
    <mergeCell ref="A13:E13"/>
    <mergeCell ref="A16:E16"/>
    <mergeCell ref="A19:E19"/>
    <mergeCell ref="A34:E34"/>
    <mergeCell ref="A43:E43"/>
  </mergeCells>
  <phoneticPr fontId="0" type="noConversion"/>
  <hyperlinks>
    <hyperlink ref="D108" r:id="rId1"/>
  </hyperlinks>
  <pageMargins left="0.42" right="0.28000000000000003" top="0.7" bottom="0.55118110236220474" header="0.45" footer="0.27559055118110237"/>
  <pageSetup paperSize="9" scale="61" fitToHeight="11" orientation="portrait" horizontalDpi="120" verticalDpi="144" r:id="rId2"/>
  <headerFooter alignWithMargins="0">
    <oddFooter>&amp;Rстр &amp;P из &amp;N</oddFooter>
  </headerFooter>
  <rowBreaks count="1" manualBreakCount="1">
    <brk id="61" max="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tabSelected="1" view="pageBreakPreview" zoomScale="75" zoomScaleNormal="75" zoomScaleSheetLayoutView="75" workbookViewId="0">
      <pane ySplit="8" topLeftCell="A9" activePane="bottomLeft" state="frozen"/>
      <selection activeCell="A32" sqref="A32:J32"/>
      <selection pane="bottomLeft" activeCell="A4" sqref="A4:L4"/>
    </sheetView>
  </sheetViews>
  <sheetFormatPr defaultRowHeight="12.75"/>
  <cols>
    <col min="1" max="1" width="7.7109375" style="23" customWidth="1"/>
    <col min="2" max="3" width="7.7109375" style="9" customWidth="1"/>
    <col min="4" max="4" width="39.7109375" style="9" customWidth="1"/>
    <col min="5" max="7" width="8.7109375" style="9" customWidth="1"/>
    <col min="8" max="10" width="10.28515625" style="9" customWidth="1"/>
    <col min="11" max="12" width="10.7109375" style="15" customWidth="1"/>
    <col min="13" max="13" width="10.7109375" style="15" hidden="1" customWidth="1"/>
    <col min="14" max="16384" width="9.140625" style="9"/>
  </cols>
  <sheetData>
    <row r="1" spans="1:13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19"/>
    </row>
    <row r="2" spans="1:13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19"/>
    </row>
    <row r="3" spans="1:13" ht="15" customHeight="1">
      <c r="A3" s="415" t="str">
        <f>'GBI 1'!A3:L3</f>
        <v>Общестроительная изоляция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6"/>
    </row>
    <row r="4" spans="1:13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19"/>
    </row>
    <row r="5" spans="1:13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9"/>
    </row>
    <row r="6" spans="1:13" s="2" customFormat="1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52"/>
    </row>
    <row r="7" spans="1:13" s="21" customFormat="1" ht="14.25" customHeight="1">
      <c r="A7" s="463" t="s">
        <v>1</v>
      </c>
      <c r="B7" s="425"/>
      <c r="C7" s="426"/>
      <c r="D7" s="465"/>
      <c r="E7" s="423" t="s">
        <v>3</v>
      </c>
      <c r="F7" s="424"/>
      <c r="G7" s="451"/>
      <c r="H7" s="461" t="s">
        <v>4</v>
      </c>
      <c r="I7" s="461" t="s">
        <v>5</v>
      </c>
      <c r="J7" s="461" t="s">
        <v>6</v>
      </c>
      <c r="K7" s="459" t="s">
        <v>265</v>
      </c>
      <c r="L7" s="460"/>
      <c r="M7" s="50"/>
    </row>
    <row r="8" spans="1:13" s="21" customFormat="1" ht="16.5" customHeight="1">
      <c r="A8" s="464"/>
      <c r="B8" s="457"/>
      <c r="C8" s="458"/>
      <c r="D8" s="466"/>
      <c r="E8" s="102" t="s">
        <v>7</v>
      </c>
      <c r="F8" s="103" t="s">
        <v>8</v>
      </c>
      <c r="G8" s="104" t="s">
        <v>9</v>
      </c>
      <c r="H8" s="462"/>
      <c r="I8" s="462"/>
      <c r="J8" s="462"/>
      <c r="K8" s="105" t="s">
        <v>266</v>
      </c>
      <c r="L8" s="106" t="s">
        <v>267</v>
      </c>
      <c r="M8" s="22" t="s">
        <v>89</v>
      </c>
    </row>
    <row r="9" spans="1:13" s="21" customFormat="1" ht="15.95" customHeight="1">
      <c r="A9" s="423" t="s">
        <v>56</v>
      </c>
      <c r="B9" s="424"/>
      <c r="C9" s="424"/>
      <c r="D9" s="424"/>
      <c r="E9" s="425"/>
      <c r="F9" s="425"/>
      <c r="G9" s="425"/>
      <c r="H9" s="425"/>
      <c r="I9" s="425"/>
      <c r="J9" s="425"/>
      <c r="K9" s="425"/>
      <c r="L9" s="426"/>
      <c r="M9" s="25"/>
    </row>
    <row r="10" spans="1:13" ht="14.1" customHeight="1">
      <c r="A10" s="427" t="s">
        <v>25</v>
      </c>
      <c r="B10" s="428"/>
      <c r="C10" s="429"/>
      <c r="D10" s="446" t="s">
        <v>58</v>
      </c>
      <c r="E10" s="107">
        <v>1000</v>
      </c>
      <c r="F10" s="108">
        <v>600</v>
      </c>
      <c r="G10" s="283">
        <v>80</v>
      </c>
      <c r="H10" s="284">
        <v>7</v>
      </c>
      <c r="I10" s="111">
        <f t="shared" ref="I10:I41" si="0">E10*F10*H10/1000000</f>
        <v>4.2</v>
      </c>
      <c r="J10" s="111">
        <f t="shared" ref="J10:J41" si="1">E10*F10*G10*H10/1000000000</f>
        <v>0.33600000000000002</v>
      </c>
      <c r="K10" s="113">
        <f t="shared" ref="K10:K27" si="2">L10*J10/I10</f>
        <v>327.27999999999997</v>
      </c>
      <c r="L10" s="113">
        <f t="shared" ref="L10:L41" si="3">M10*(100%-$L$6)</f>
        <v>4091</v>
      </c>
      <c r="M10" s="14">
        <v>4091</v>
      </c>
    </row>
    <row r="11" spans="1:13" ht="14.1" customHeight="1">
      <c r="A11" s="430"/>
      <c r="B11" s="431"/>
      <c r="C11" s="432"/>
      <c r="D11" s="447"/>
      <c r="E11" s="257">
        <v>1000</v>
      </c>
      <c r="F11" s="258">
        <v>600</v>
      </c>
      <c r="G11" s="285">
        <v>90</v>
      </c>
      <c r="H11" s="286">
        <v>6</v>
      </c>
      <c r="I11" s="287">
        <f t="shared" si="0"/>
        <v>3.6</v>
      </c>
      <c r="J11" s="287">
        <f t="shared" si="1"/>
        <v>0.32400000000000001</v>
      </c>
      <c r="K11" s="288">
        <f t="shared" si="2"/>
        <v>343.17</v>
      </c>
      <c r="L11" s="288">
        <f t="shared" si="3"/>
        <v>3813</v>
      </c>
      <c r="M11" s="4">
        <v>3813</v>
      </c>
    </row>
    <row r="12" spans="1:13" ht="14.1" customHeight="1">
      <c r="A12" s="430"/>
      <c r="B12" s="431"/>
      <c r="C12" s="432"/>
      <c r="D12" s="447"/>
      <c r="E12" s="257">
        <v>1000</v>
      </c>
      <c r="F12" s="258">
        <v>600</v>
      </c>
      <c r="G12" s="285">
        <v>100</v>
      </c>
      <c r="H12" s="286">
        <v>6</v>
      </c>
      <c r="I12" s="287">
        <f t="shared" si="0"/>
        <v>3.6</v>
      </c>
      <c r="J12" s="287">
        <f t="shared" si="1"/>
        <v>0.36</v>
      </c>
      <c r="K12" s="288">
        <f t="shared" si="2"/>
        <v>353.09999999999997</v>
      </c>
      <c r="L12" s="288">
        <f t="shared" si="3"/>
        <v>3531</v>
      </c>
      <c r="M12" s="4">
        <v>3531</v>
      </c>
    </row>
    <row r="13" spans="1:13" ht="14.1" customHeight="1">
      <c r="A13" s="422"/>
      <c r="B13" s="431"/>
      <c r="C13" s="432"/>
      <c r="D13" s="447"/>
      <c r="E13" s="257">
        <v>1000</v>
      </c>
      <c r="F13" s="258">
        <v>600</v>
      </c>
      <c r="G13" s="289">
        <v>110</v>
      </c>
      <c r="H13" s="286">
        <v>5</v>
      </c>
      <c r="I13" s="287">
        <f t="shared" si="0"/>
        <v>3</v>
      </c>
      <c r="J13" s="287">
        <f t="shared" si="1"/>
        <v>0.33</v>
      </c>
      <c r="K13" s="288">
        <f t="shared" si="2"/>
        <v>376.64000000000004</v>
      </c>
      <c r="L13" s="288">
        <f t="shared" si="3"/>
        <v>3424</v>
      </c>
      <c r="M13" s="4">
        <v>3424</v>
      </c>
    </row>
    <row r="14" spans="1:13" ht="14.1" customHeight="1">
      <c r="A14" s="422"/>
      <c r="B14" s="431"/>
      <c r="C14" s="432"/>
      <c r="D14" s="447"/>
      <c r="E14" s="257">
        <v>1000</v>
      </c>
      <c r="F14" s="258">
        <v>600</v>
      </c>
      <c r="G14" s="289">
        <v>120</v>
      </c>
      <c r="H14" s="286">
        <v>5</v>
      </c>
      <c r="I14" s="287">
        <f t="shared" si="0"/>
        <v>3</v>
      </c>
      <c r="J14" s="287">
        <f t="shared" si="1"/>
        <v>0.36</v>
      </c>
      <c r="K14" s="288">
        <f t="shared" si="2"/>
        <v>399.71999999999997</v>
      </c>
      <c r="L14" s="288">
        <f t="shared" si="3"/>
        <v>3331</v>
      </c>
      <c r="M14" s="4">
        <v>3331</v>
      </c>
    </row>
    <row r="15" spans="1:13" ht="14.1" customHeight="1">
      <c r="A15" s="422"/>
      <c r="B15" s="431"/>
      <c r="C15" s="432"/>
      <c r="D15" s="447"/>
      <c r="E15" s="257">
        <v>1000</v>
      </c>
      <c r="F15" s="258">
        <v>600</v>
      </c>
      <c r="G15" s="289">
        <v>130</v>
      </c>
      <c r="H15" s="286">
        <v>4</v>
      </c>
      <c r="I15" s="287">
        <f t="shared" si="0"/>
        <v>2.4</v>
      </c>
      <c r="J15" s="287">
        <f t="shared" si="1"/>
        <v>0.312</v>
      </c>
      <c r="K15" s="288">
        <f t="shared" si="2"/>
        <v>423.41</v>
      </c>
      <c r="L15" s="288">
        <f t="shared" si="3"/>
        <v>3257</v>
      </c>
      <c r="M15" s="4">
        <v>3257</v>
      </c>
    </row>
    <row r="16" spans="1:13" ht="14.1" customHeight="1">
      <c r="A16" s="422"/>
      <c r="B16" s="431"/>
      <c r="C16" s="432"/>
      <c r="D16" s="447"/>
      <c r="E16" s="257">
        <v>1000</v>
      </c>
      <c r="F16" s="258">
        <v>600</v>
      </c>
      <c r="G16" s="289">
        <v>140</v>
      </c>
      <c r="H16" s="286">
        <v>4</v>
      </c>
      <c r="I16" s="287">
        <f t="shared" si="0"/>
        <v>2.4</v>
      </c>
      <c r="J16" s="287">
        <f t="shared" si="1"/>
        <v>0.33600000000000002</v>
      </c>
      <c r="K16" s="288">
        <f t="shared" si="2"/>
        <v>446.32000000000005</v>
      </c>
      <c r="L16" s="288">
        <f t="shared" si="3"/>
        <v>3188</v>
      </c>
      <c r="M16" s="4">
        <v>3188</v>
      </c>
    </row>
    <row r="17" spans="1:13" ht="14.1" customHeight="1">
      <c r="A17" s="422"/>
      <c r="B17" s="431"/>
      <c r="C17" s="432"/>
      <c r="D17" s="88"/>
      <c r="E17" s="257">
        <v>1000</v>
      </c>
      <c r="F17" s="258">
        <v>600</v>
      </c>
      <c r="G17" s="285">
        <v>150</v>
      </c>
      <c r="H17" s="286">
        <v>4</v>
      </c>
      <c r="I17" s="287">
        <f t="shared" si="0"/>
        <v>2.4</v>
      </c>
      <c r="J17" s="287">
        <f t="shared" si="1"/>
        <v>0.36</v>
      </c>
      <c r="K17" s="288">
        <f t="shared" si="2"/>
        <v>470.55</v>
      </c>
      <c r="L17" s="288">
        <f t="shared" si="3"/>
        <v>3137</v>
      </c>
      <c r="M17" s="4">
        <v>3137</v>
      </c>
    </row>
    <row r="18" spans="1:13" ht="14.1" customHeight="1">
      <c r="A18" s="422"/>
      <c r="B18" s="431"/>
      <c r="C18" s="432"/>
      <c r="D18" s="123" t="s">
        <v>59</v>
      </c>
      <c r="E18" s="257">
        <v>1000</v>
      </c>
      <c r="F18" s="258">
        <v>600</v>
      </c>
      <c r="G18" s="285">
        <v>160</v>
      </c>
      <c r="H18" s="286">
        <v>3</v>
      </c>
      <c r="I18" s="287">
        <f t="shared" si="0"/>
        <v>1.8</v>
      </c>
      <c r="J18" s="287">
        <f t="shared" si="1"/>
        <v>0.28799999999999998</v>
      </c>
      <c r="K18" s="288">
        <f t="shared" si="2"/>
        <v>494.55999999999995</v>
      </c>
      <c r="L18" s="288">
        <f t="shared" si="3"/>
        <v>3091</v>
      </c>
      <c r="M18" s="4">
        <v>3091</v>
      </c>
    </row>
    <row r="19" spans="1:13" ht="14.1" customHeight="1">
      <c r="A19" s="422"/>
      <c r="B19" s="431"/>
      <c r="C19" s="432"/>
      <c r="D19" s="123"/>
      <c r="E19" s="257">
        <v>1000</v>
      </c>
      <c r="F19" s="258">
        <v>600</v>
      </c>
      <c r="G19" s="285">
        <v>170</v>
      </c>
      <c r="H19" s="286">
        <v>3</v>
      </c>
      <c r="I19" s="287">
        <f t="shared" si="0"/>
        <v>1.8</v>
      </c>
      <c r="J19" s="287">
        <f t="shared" si="1"/>
        <v>0.30599999999999999</v>
      </c>
      <c r="K19" s="288">
        <f t="shared" si="2"/>
        <v>519.34999999999991</v>
      </c>
      <c r="L19" s="288">
        <f t="shared" si="3"/>
        <v>3055</v>
      </c>
      <c r="M19" s="4">
        <v>3055</v>
      </c>
    </row>
    <row r="20" spans="1:13" ht="14.1" customHeight="1">
      <c r="A20" s="422"/>
      <c r="B20" s="431"/>
      <c r="C20" s="432"/>
      <c r="D20" s="447" t="s">
        <v>74</v>
      </c>
      <c r="E20" s="257">
        <v>1000</v>
      </c>
      <c r="F20" s="258">
        <v>600</v>
      </c>
      <c r="G20" s="289">
        <v>180</v>
      </c>
      <c r="H20" s="286">
        <v>3</v>
      </c>
      <c r="I20" s="287">
        <f t="shared" si="0"/>
        <v>1.8</v>
      </c>
      <c r="J20" s="287">
        <f t="shared" si="1"/>
        <v>0.32400000000000001</v>
      </c>
      <c r="K20" s="288">
        <f t="shared" si="2"/>
        <v>543.42000000000007</v>
      </c>
      <c r="L20" s="288">
        <f t="shared" si="3"/>
        <v>3019</v>
      </c>
      <c r="M20" s="4">
        <v>3019</v>
      </c>
    </row>
    <row r="21" spans="1:13" ht="14.1" customHeight="1">
      <c r="A21" s="422"/>
      <c r="B21" s="431"/>
      <c r="C21" s="432"/>
      <c r="D21" s="447"/>
      <c r="E21" s="257">
        <v>1000</v>
      </c>
      <c r="F21" s="258">
        <v>600</v>
      </c>
      <c r="G21" s="285">
        <v>190</v>
      </c>
      <c r="H21" s="286">
        <v>3</v>
      </c>
      <c r="I21" s="287">
        <f t="shared" si="0"/>
        <v>1.8</v>
      </c>
      <c r="J21" s="287">
        <f t="shared" si="1"/>
        <v>0.34200000000000003</v>
      </c>
      <c r="K21" s="288">
        <f t="shared" si="2"/>
        <v>568.48</v>
      </c>
      <c r="L21" s="288">
        <f t="shared" si="3"/>
        <v>2992</v>
      </c>
      <c r="M21" s="4">
        <v>2992</v>
      </c>
    </row>
    <row r="22" spans="1:13" ht="14.1" customHeight="1">
      <c r="A22" s="422"/>
      <c r="B22" s="431"/>
      <c r="C22" s="432"/>
      <c r="D22" s="447"/>
      <c r="E22" s="257">
        <v>1000</v>
      </c>
      <c r="F22" s="258">
        <v>600</v>
      </c>
      <c r="G22" s="285">
        <v>200</v>
      </c>
      <c r="H22" s="286">
        <v>3</v>
      </c>
      <c r="I22" s="287">
        <f t="shared" si="0"/>
        <v>1.8</v>
      </c>
      <c r="J22" s="287">
        <f t="shared" si="1"/>
        <v>0.36</v>
      </c>
      <c r="K22" s="288">
        <f t="shared" si="2"/>
        <v>592.4</v>
      </c>
      <c r="L22" s="288">
        <f t="shared" si="3"/>
        <v>2962</v>
      </c>
      <c r="M22" s="4">
        <v>2962</v>
      </c>
    </row>
    <row r="23" spans="1:13" ht="14.1" customHeight="1">
      <c r="A23" s="422"/>
      <c r="B23" s="431"/>
      <c r="C23" s="432"/>
      <c r="D23" s="447"/>
      <c r="E23" s="257">
        <v>1000</v>
      </c>
      <c r="F23" s="258">
        <v>600</v>
      </c>
      <c r="G23" s="285">
        <v>210</v>
      </c>
      <c r="H23" s="286">
        <v>3</v>
      </c>
      <c r="I23" s="287">
        <f t="shared" si="0"/>
        <v>1.8</v>
      </c>
      <c r="J23" s="287">
        <f t="shared" si="1"/>
        <v>0.378</v>
      </c>
      <c r="K23" s="288">
        <f t="shared" si="2"/>
        <v>622.02</v>
      </c>
      <c r="L23" s="288">
        <f t="shared" si="3"/>
        <v>2962</v>
      </c>
      <c r="M23" s="4">
        <v>2962</v>
      </c>
    </row>
    <row r="24" spans="1:13" ht="14.1" customHeight="1">
      <c r="A24" s="422"/>
      <c r="B24" s="431"/>
      <c r="C24" s="432"/>
      <c r="D24" s="447"/>
      <c r="E24" s="257">
        <v>1000</v>
      </c>
      <c r="F24" s="258">
        <v>600</v>
      </c>
      <c r="G24" s="285">
        <v>220</v>
      </c>
      <c r="H24" s="286">
        <v>2</v>
      </c>
      <c r="I24" s="287">
        <f t="shared" si="0"/>
        <v>1.2</v>
      </c>
      <c r="J24" s="287">
        <f t="shared" si="1"/>
        <v>0.26400000000000001</v>
      </c>
      <c r="K24" s="288">
        <f t="shared" si="2"/>
        <v>651.6400000000001</v>
      </c>
      <c r="L24" s="288">
        <f t="shared" si="3"/>
        <v>2962</v>
      </c>
      <c r="M24" s="4">
        <v>2962</v>
      </c>
    </row>
    <row r="25" spans="1:13" ht="14.1" customHeight="1">
      <c r="A25" s="422"/>
      <c r="B25" s="431"/>
      <c r="C25" s="432"/>
      <c r="D25" s="447"/>
      <c r="E25" s="257">
        <v>1000</v>
      </c>
      <c r="F25" s="258">
        <v>600</v>
      </c>
      <c r="G25" s="285">
        <v>230</v>
      </c>
      <c r="H25" s="286">
        <v>2</v>
      </c>
      <c r="I25" s="287">
        <f t="shared" si="0"/>
        <v>1.2</v>
      </c>
      <c r="J25" s="287">
        <f t="shared" si="1"/>
        <v>0.27600000000000002</v>
      </c>
      <c r="K25" s="288">
        <f t="shared" si="2"/>
        <v>681.2600000000001</v>
      </c>
      <c r="L25" s="288">
        <f t="shared" si="3"/>
        <v>2962</v>
      </c>
      <c r="M25" s="4">
        <v>2962</v>
      </c>
    </row>
    <row r="26" spans="1:13" ht="14.1" customHeight="1">
      <c r="A26" s="422"/>
      <c r="B26" s="431"/>
      <c r="C26" s="432"/>
      <c r="D26" s="88"/>
      <c r="E26" s="257">
        <v>1000</v>
      </c>
      <c r="F26" s="258">
        <v>600</v>
      </c>
      <c r="G26" s="285">
        <v>240</v>
      </c>
      <c r="H26" s="286">
        <v>2</v>
      </c>
      <c r="I26" s="287">
        <f t="shared" si="0"/>
        <v>1.2</v>
      </c>
      <c r="J26" s="287">
        <f t="shared" si="1"/>
        <v>0.28799999999999998</v>
      </c>
      <c r="K26" s="288">
        <f t="shared" si="2"/>
        <v>710.88</v>
      </c>
      <c r="L26" s="288">
        <f t="shared" si="3"/>
        <v>2962</v>
      </c>
      <c r="M26" s="4">
        <v>2962</v>
      </c>
    </row>
    <row r="27" spans="1:13" ht="14.1" customHeight="1">
      <c r="A27" s="422"/>
      <c r="B27" s="431"/>
      <c r="C27" s="432"/>
      <c r="D27" s="291"/>
      <c r="E27" s="139">
        <v>1000</v>
      </c>
      <c r="F27" s="140">
        <v>600</v>
      </c>
      <c r="G27" s="292">
        <v>250</v>
      </c>
      <c r="H27" s="293">
        <v>2</v>
      </c>
      <c r="I27" s="143">
        <f t="shared" si="0"/>
        <v>1.2</v>
      </c>
      <c r="J27" s="143">
        <f t="shared" si="1"/>
        <v>0.3</v>
      </c>
      <c r="K27" s="288">
        <f t="shared" si="2"/>
        <v>740.5</v>
      </c>
      <c r="L27" s="288">
        <f t="shared" si="3"/>
        <v>2962</v>
      </c>
      <c r="M27" s="4">
        <v>2962</v>
      </c>
    </row>
    <row r="28" spans="1:13" ht="14.1" customHeight="1">
      <c r="A28" s="427" t="s">
        <v>12</v>
      </c>
      <c r="B28" s="436"/>
      <c r="C28" s="437"/>
      <c r="D28" s="446" t="s">
        <v>60</v>
      </c>
      <c r="E28" s="107">
        <v>1000</v>
      </c>
      <c r="F28" s="108">
        <v>600</v>
      </c>
      <c r="G28" s="109">
        <v>30</v>
      </c>
      <c r="H28" s="110">
        <v>8</v>
      </c>
      <c r="I28" s="111">
        <f t="shared" si="0"/>
        <v>4.8</v>
      </c>
      <c r="J28" s="111">
        <f t="shared" si="1"/>
        <v>0.14399999999999999</v>
      </c>
      <c r="K28" s="113">
        <f t="shared" ref="K28:K44" si="4">L28/1000*G28</f>
        <v>132.15</v>
      </c>
      <c r="L28" s="113">
        <f t="shared" si="3"/>
        <v>4405</v>
      </c>
      <c r="M28" s="14">
        <v>4405</v>
      </c>
    </row>
    <row r="29" spans="1:13" ht="14.1" customHeight="1">
      <c r="A29" s="430"/>
      <c r="B29" s="444"/>
      <c r="C29" s="445"/>
      <c r="D29" s="447"/>
      <c r="E29" s="115">
        <v>1000</v>
      </c>
      <c r="F29" s="116">
        <v>600</v>
      </c>
      <c r="G29" s="117">
        <v>40</v>
      </c>
      <c r="H29" s="118">
        <v>8</v>
      </c>
      <c r="I29" s="119">
        <f t="shared" si="0"/>
        <v>4.8</v>
      </c>
      <c r="J29" s="119">
        <f t="shared" si="1"/>
        <v>0.192</v>
      </c>
      <c r="K29" s="121">
        <f t="shared" si="4"/>
        <v>167.8</v>
      </c>
      <c r="L29" s="121">
        <f t="shared" si="3"/>
        <v>4195</v>
      </c>
      <c r="M29" s="17">
        <v>4195</v>
      </c>
    </row>
    <row r="30" spans="1:13" ht="14.1" customHeight="1">
      <c r="A30" s="430"/>
      <c r="B30" s="444"/>
      <c r="C30" s="445"/>
      <c r="D30" s="447"/>
      <c r="E30" s="115">
        <v>1000</v>
      </c>
      <c r="F30" s="116">
        <v>600</v>
      </c>
      <c r="G30" s="117">
        <v>50</v>
      </c>
      <c r="H30" s="118">
        <v>6</v>
      </c>
      <c r="I30" s="119">
        <f t="shared" si="0"/>
        <v>3.6</v>
      </c>
      <c r="J30" s="119">
        <f t="shared" si="1"/>
        <v>0.18</v>
      </c>
      <c r="K30" s="121">
        <f t="shared" si="4"/>
        <v>209.75</v>
      </c>
      <c r="L30" s="121">
        <f t="shared" si="3"/>
        <v>4195</v>
      </c>
      <c r="M30" s="17">
        <v>4195</v>
      </c>
    </row>
    <row r="31" spans="1:13" ht="14.1" customHeight="1">
      <c r="A31" s="430"/>
      <c r="B31" s="444"/>
      <c r="C31" s="445"/>
      <c r="D31" s="447"/>
      <c r="E31" s="115">
        <v>1000</v>
      </c>
      <c r="F31" s="116">
        <v>600</v>
      </c>
      <c r="G31" s="117">
        <v>60</v>
      </c>
      <c r="H31" s="118">
        <v>6</v>
      </c>
      <c r="I31" s="119">
        <f t="shared" si="0"/>
        <v>3.6</v>
      </c>
      <c r="J31" s="119">
        <f t="shared" si="1"/>
        <v>0.216</v>
      </c>
      <c r="K31" s="120">
        <f t="shared" si="4"/>
        <v>251.70000000000002</v>
      </c>
      <c r="L31" s="121">
        <f t="shared" si="3"/>
        <v>4195</v>
      </c>
      <c r="M31" s="17">
        <v>4195</v>
      </c>
    </row>
    <row r="32" spans="1:13" ht="14.1" customHeight="1">
      <c r="A32" s="430"/>
      <c r="B32" s="444"/>
      <c r="C32" s="445"/>
      <c r="D32" s="123"/>
      <c r="E32" s="115">
        <v>1000</v>
      </c>
      <c r="F32" s="116">
        <v>600</v>
      </c>
      <c r="G32" s="117">
        <v>70</v>
      </c>
      <c r="H32" s="118">
        <v>4</v>
      </c>
      <c r="I32" s="119">
        <f t="shared" si="0"/>
        <v>2.4</v>
      </c>
      <c r="J32" s="119">
        <f t="shared" si="1"/>
        <v>0.16800000000000001</v>
      </c>
      <c r="K32" s="120">
        <f t="shared" si="4"/>
        <v>293.65000000000003</v>
      </c>
      <c r="L32" s="121">
        <f t="shared" si="3"/>
        <v>4195</v>
      </c>
      <c r="M32" s="17">
        <v>4195</v>
      </c>
    </row>
    <row r="33" spans="1:13" ht="14.1" customHeight="1">
      <c r="A33" s="430"/>
      <c r="B33" s="444"/>
      <c r="C33" s="445"/>
      <c r="D33" s="447" t="s">
        <v>110</v>
      </c>
      <c r="E33" s="115">
        <v>1000</v>
      </c>
      <c r="F33" s="116">
        <v>600</v>
      </c>
      <c r="G33" s="117">
        <v>80</v>
      </c>
      <c r="H33" s="118">
        <v>4</v>
      </c>
      <c r="I33" s="119">
        <f t="shared" si="0"/>
        <v>2.4</v>
      </c>
      <c r="J33" s="119">
        <f t="shared" si="1"/>
        <v>0.192</v>
      </c>
      <c r="K33" s="120">
        <f t="shared" si="4"/>
        <v>335.6</v>
      </c>
      <c r="L33" s="121">
        <f t="shared" si="3"/>
        <v>4195</v>
      </c>
      <c r="M33" s="17">
        <v>4195</v>
      </c>
    </row>
    <row r="34" spans="1:13" ht="14.1" customHeight="1">
      <c r="A34" s="430"/>
      <c r="B34" s="444"/>
      <c r="C34" s="445"/>
      <c r="D34" s="447"/>
      <c r="E34" s="115">
        <v>1000</v>
      </c>
      <c r="F34" s="116">
        <v>600</v>
      </c>
      <c r="G34" s="117">
        <v>90</v>
      </c>
      <c r="H34" s="118">
        <v>4</v>
      </c>
      <c r="I34" s="119">
        <f t="shared" si="0"/>
        <v>2.4</v>
      </c>
      <c r="J34" s="119">
        <f t="shared" si="1"/>
        <v>0.216</v>
      </c>
      <c r="K34" s="120">
        <f t="shared" si="4"/>
        <v>377.55</v>
      </c>
      <c r="L34" s="121">
        <f t="shared" si="3"/>
        <v>4195</v>
      </c>
      <c r="M34" s="17">
        <v>4195</v>
      </c>
    </row>
    <row r="35" spans="1:13" ht="14.1" customHeight="1">
      <c r="A35" s="430"/>
      <c r="B35" s="444"/>
      <c r="C35" s="445"/>
      <c r="D35" s="123"/>
      <c r="E35" s="115">
        <v>1000</v>
      </c>
      <c r="F35" s="116">
        <v>600</v>
      </c>
      <c r="G35" s="117">
        <v>100</v>
      </c>
      <c r="H35" s="118">
        <v>3</v>
      </c>
      <c r="I35" s="119">
        <f t="shared" si="0"/>
        <v>1.8</v>
      </c>
      <c r="J35" s="119">
        <f t="shared" si="1"/>
        <v>0.18</v>
      </c>
      <c r="K35" s="146">
        <f t="shared" si="4"/>
        <v>419.5</v>
      </c>
      <c r="L35" s="288">
        <f t="shared" si="3"/>
        <v>4195</v>
      </c>
      <c r="M35" s="4">
        <v>4195</v>
      </c>
    </row>
    <row r="36" spans="1:13" ht="14.1" customHeight="1">
      <c r="A36" s="430"/>
      <c r="B36" s="444"/>
      <c r="C36" s="445"/>
      <c r="D36" s="447" t="s">
        <v>66</v>
      </c>
      <c r="E36" s="115">
        <v>1000</v>
      </c>
      <c r="F36" s="116">
        <v>600</v>
      </c>
      <c r="G36" s="117">
        <v>110</v>
      </c>
      <c r="H36" s="118">
        <v>3</v>
      </c>
      <c r="I36" s="119">
        <f t="shared" si="0"/>
        <v>1.8</v>
      </c>
      <c r="J36" s="119">
        <f t="shared" si="1"/>
        <v>0.19800000000000001</v>
      </c>
      <c r="K36" s="146">
        <f t="shared" si="4"/>
        <v>461.45000000000005</v>
      </c>
      <c r="L36" s="288">
        <f t="shared" si="3"/>
        <v>4195</v>
      </c>
      <c r="M36" s="4">
        <v>4195</v>
      </c>
    </row>
    <row r="37" spans="1:13" ht="14.1" customHeight="1">
      <c r="A37" s="430"/>
      <c r="B37" s="444"/>
      <c r="C37" s="445"/>
      <c r="D37" s="447"/>
      <c r="E37" s="115">
        <v>1000</v>
      </c>
      <c r="F37" s="116">
        <v>600</v>
      </c>
      <c r="G37" s="117">
        <v>120</v>
      </c>
      <c r="H37" s="118">
        <v>3</v>
      </c>
      <c r="I37" s="119">
        <f t="shared" si="0"/>
        <v>1.8</v>
      </c>
      <c r="J37" s="119">
        <f t="shared" si="1"/>
        <v>0.216</v>
      </c>
      <c r="K37" s="146">
        <f t="shared" si="4"/>
        <v>503.40000000000003</v>
      </c>
      <c r="L37" s="288">
        <f t="shared" si="3"/>
        <v>4195</v>
      </c>
      <c r="M37" s="4">
        <v>4195</v>
      </c>
    </row>
    <row r="38" spans="1:13" ht="14.1" customHeight="1">
      <c r="A38" s="430"/>
      <c r="B38" s="444"/>
      <c r="C38" s="445"/>
      <c r="D38" s="447"/>
      <c r="E38" s="115">
        <v>1000</v>
      </c>
      <c r="F38" s="116">
        <v>600</v>
      </c>
      <c r="G38" s="117">
        <v>130</v>
      </c>
      <c r="H38" s="118">
        <v>2</v>
      </c>
      <c r="I38" s="119">
        <f t="shared" si="0"/>
        <v>1.2</v>
      </c>
      <c r="J38" s="119">
        <f t="shared" si="1"/>
        <v>0.156</v>
      </c>
      <c r="K38" s="146">
        <f t="shared" si="4"/>
        <v>545.35</v>
      </c>
      <c r="L38" s="288">
        <f t="shared" si="3"/>
        <v>4195</v>
      </c>
      <c r="M38" s="4">
        <v>4195</v>
      </c>
    </row>
    <row r="39" spans="1:13" ht="14.1" customHeight="1">
      <c r="A39" s="430"/>
      <c r="B39" s="444"/>
      <c r="C39" s="445"/>
      <c r="D39" s="447"/>
      <c r="E39" s="115">
        <v>1000</v>
      </c>
      <c r="F39" s="116">
        <v>600</v>
      </c>
      <c r="G39" s="117">
        <v>140</v>
      </c>
      <c r="H39" s="118">
        <v>2</v>
      </c>
      <c r="I39" s="119">
        <f t="shared" si="0"/>
        <v>1.2</v>
      </c>
      <c r="J39" s="119">
        <f t="shared" si="1"/>
        <v>0.16800000000000001</v>
      </c>
      <c r="K39" s="146">
        <f t="shared" si="4"/>
        <v>587.30000000000007</v>
      </c>
      <c r="L39" s="288">
        <f t="shared" si="3"/>
        <v>4195</v>
      </c>
      <c r="M39" s="4">
        <v>4195</v>
      </c>
    </row>
    <row r="40" spans="1:13" ht="14.1" customHeight="1">
      <c r="A40" s="430"/>
      <c r="B40" s="444"/>
      <c r="C40" s="445"/>
      <c r="D40" s="447"/>
      <c r="E40" s="257">
        <v>1000</v>
      </c>
      <c r="F40" s="258">
        <v>600</v>
      </c>
      <c r="G40" s="117">
        <v>150</v>
      </c>
      <c r="H40" s="145">
        <v>2</v>
      </c>
      <c r="I40" s="287">
        <f t="shared" si="0"/>
        <v>1.2</v>
      </c>
      <c r="J40" s="287">
        <f t="shared" si="1"/>
        <v>0.18</v>
      </c>
      <c r="K40" s="288">
        <f t="shared" si="4"/>
        <v>629.25</v>
      </c>
      <c r="L40" s="288">
        <f t="shared" si="3"/>
        <v>4195</v>
      </c>
      <c r="M40" s="4">
        <v>4195</v>
      </c>
    </row>
    <row r="41" spans="1:13" ht="14.1" customHeight="1">
      <c r="A41" s="430"/>
      <c r="B41" s="444"/>
      <c r="C41" s="445"/>
      <c r="D41" s="123"/>
      <c r="E41" s="139">
        <v>1000</v>
      </c>
      <c r="F41" s="140">
        <v>600</v>
      </c>
      <c r="G41" s="117">
        <v>160</v>
      </c>
      <c r="H41" s="142">
        <v>2</v>
      </c>
      <c r="I41" s="143">
        <f t="shared" si="0"/>
        <v>1.2</v>
      </c>
      <c r="J41" s="143">
        <f t="shared" si="1"/>
        <v>0.192</v>
      </c>
      <c r="K41" s="294">
        <f t="shared" si="4"/>
        <v>671.2</v>
      </c>
      <c r="L41" s="294">
        <f t="shared" si="3"/>
        <v>4195</v>
      </c>
      <c r="M41" s="18">
        <v>4195</v>
      </c>
    </row>
    <row r="42" spans="1:13" ht="14.1" customHeight="1">
      <c r="A42" s="430"/>
      <c r="B42" s="444"/>
      <c r="C42" s="445"/>
      <c r="D42" s="123"/>
      <c r="E42" s="139">
        <v>1000</v>
      </c>
      <c r="F42" s="140">
        <v>600</v>
      </c>
      <c r="G42" s="117">
        <v>170</v>
      </c>
      <c r="H42" s="142">
        <v>2</v>
      </c>
      <c r="I42" s="143">
        <f t="shared" ref="I42:I62" si="5">E42*F42*H42/1000000</f>
        <v>1.2</v>
      </c>
      <c r="J42" s="143">
        <f t="shared" ref="J42:J62" si="6">E42*F42*G42*H42/1000000000</f>
        <v>0.20399999999999999</v>
      </c>
      <c r="K42" s="294">
        <f t="shared" si="4"/>
        <v>713.15000000000009</v>
      </c>
      <c r="L42" s="294">
        <f t="shared" ref="L42:L73" si="7">M42*(100%-$L$6)</f>
        <v>4195</v>
      </c>
      <c r="M42" s="18">
        <v>4195</v>
      </c>
    </row>
    <row r="43" spans="1:13" ht="14.1" customHeight="1">
      <c r="A43" s="430"/>
      <c r="B43" s="444"/>
      <c r="C43" s="445"/>
      <c r="D43" s="123"/>
      <c r="E43" s="139">
        <v>1000</v>
      </c>
      <c r="F43" s="140">
        <v>600</v>
      </c>
      <c r="G43" s="117">
        <v>180</v>
      </c>
      <c r="H43" s="142">
        <v>2</v>
      </c>
      <c r="I43" s="143">
        <f t="shared" si="5"/>
        <v>1.2</v>
      </c>
      <c r="J43" s="143">
        <f t="shared" si="6"/>
        <v>0.216</v>
      </c>
      <c r="K43" s="294">
        <f t="shared" si="4"/>
        <v>755.1</v>
      </c>
      <c r="L43" s="294">
        <f t="shared" si="7"/>
        <v>4195</v>
      </c>
      <c r="M43" s="18">
        <v>4195</v>
      </c>
    </row>
    <row r="44" spans="1:13" ht="14.1" customHeight="1">
      <c r="A44" s="430"/>
      <c r="B44" s="444"/>
      <c r="C44" s="445"/>
      <c r="D44" s="123"/>
      <c r="E44" s="139">
        <v>1000</v>
      </c>
      <c r="F44" s="140">
        <v>600</v>
      </c>
      <c r="G44" s="117">
        <v>190</v>
      </c>
      <c r="H44" s="142">
        <v>2</v>
      </c>
      <c r="I44" s="143">
        <f t="shared" si="5"/>
        <v>1.2</v>
      </c>
      <c r="J44" s="143">
        <f t="shared" si="6"/>
        <v>0.22800000000000001</v>
      </c>
      <c r="K44" s="294">
        <f t="shared" si="4"/>
        <v>797.05000000000007</v>
      </c>
      <c r="L44" s="294">
        <f t="shared" si="7"/>
        <v>4195</v>
      </c>
      <c r="M44" s="18">
        <v>4195</v>
      </c>
    </row>
    <row r="45" spans="1:13" ht="14.1" customHeight="1">
      <c r="A45" s="438"/>
      <c r="B45" s="439"/>
      <c r="C45" s="440"/>
      <c r="D45" s="295"/>
      <c r="E45" s="148">
        <v>1000</v>
      </c>
      <c r="F45" s="149">
        <v>600</v>
      </c>
      <c r="G45" s="127">
        <v>200</v>
      </c>
      <c r="H45" s="151">
        <v>2</v>
      </c>
      <c r="I45" s="152">
        <f t="shared" si="5"/>
        <v>1.2</v>
      </c>
      <c r="J45" s="152">
        <f t="shared" si="6"/>
        <v>0.24</v>
      </c>
      <c r="K45" s="296">
        <f>L45/1000*G45</f>
        <v>839</v>
      </c>
      <c r="L45" s="296">
        <f t="shared" si="7"/>
        <v>4195</v>
      </c>
      <c r="M45" s="16">
        <v>4195</v>
      </c>
    </row>
    <row r="46" spans="1:13" ht="14.1" customHeight="1">
      <c r="A46" s="427" t="s">
        <v>54</v>
      </c>
      <c r="B46" s="428"/>
      <c r="C46" s="429"/>
      <c r="D46" s="446" t="s">
        <v>80</v>
      </c>
      <c r="E46" s="107">
        <v>1000</v>
      </c>
      <c r="F46" s="108">
        <v>600</v>
      </c>
      <c r="G46" s="283">
        <v>50</v>
      </c>
      <c r="H46" s="110">
        <v>10</v>
      </c>
      <c r="I46" s="111">
        <f t="shared" si="5"/>
        <v>6</v>
      </c>
      <c r="J46" s="111">
        <f t="shared" si="6"/>
        <v>0.3</v>
      </c>
      <c r="K46" s="113">
        <f t="shared" ref="K46:K61" si="8">L46*J46/I46</f>
        <v>122.55</v>
      </c>
      <c r="L46" s="113">
        <f t="shared" si="7"/>
        <v>2451</v>
      </c>
      <c r="M46" s="14">
        <v>2451</v>
      </c>
    </row>
    <row r="47" spans="1:13" ht="14.1" customHeight="1">
      <c r="A47" s="430"/>
      <c r="B47" s="431"/>
      <c r="C47" s="432"/>
      <c r="D47" s="447"/>
      <c r="E47" s="115">
        <v>1000</v>
      </c>
      <c r="F47" s="116">
        <v>600</v>
      </c>
      <c r="G47" s="117">
        <v>60</v>
      </c>
      <c r="H47" s="142">
        <v>8</v>
      </c>
      <c r="I47" s="119">
        <f t="shared" si="5"/>
        <v>4.8</v>
      </c>
      <c r="J47" s="119">
        <f t="shared" si="6"/>
        <v>0.28799999999999998</v>
      </c>
      <c r="K47" s="146">
        <f t="shared" si="8"/>
        <v>147.06</v>
      </c>
      <c r="L47" s="288">
        <f t="shared" si="7"/>
        <v>2451</v>
      </c>
      <c r="M47" s="4">
        <v>2451</v>
      </c>
    </row>
    <row r="48" spans="1:13" ht="14.1" customHeight="1">
      <c r="A48" s="422"/>
      <c r="B48" s="431"/>
      <c r="C48" s="432"/>
      <c r="D48" s="447"/>
      <c r="E48" s="257">
        <v>1000</v>
      </c>
      <c r="F48" s="258">
        <v>600</v>
      </c>
      <c r="G48" s="117">
        <v>70</v>
      </c>
      <c r="H48" s="145">
        <v>8</v>
      </c>
      <c r="I48" s="287">
        <f t="shared" si="5"/>
        <v>4.8</v>
      </c>
      <c r="J48" s="287">
        <f t="shared" si="6"/>
        <v>0.33600000000000002</v>
      </c>
      <c r="K48" s="288">
        <f t="shared" si="8"/>
        <v>171.57000000000002</v>
      </c>
      <c r="L48" s="288">
        <f t="shared" si="7"/>
        <v>2451</v>
      </c>
      <c r="M48" s="4">
        <v>2451</v>
      </c>
    </row>
    <row r="49" spans="1:13" ht="14.1" customHeight="1">
      <c r="A49" s="422"/>
      <c r="B49" s="431"/>
      <c r="C49" s="432"/>
      <c r="D49" s="123"/>
      <c r="E49" s="115">
        <v>1000</v>
      </c>
      <c r="F49" s="116">
        <v>600</v>
      </c>
      <c r="G49" s="117">
        <v>80</v>
      </c>
      <c r="H49" s="118">
        <v>6</v>
      </c>
      <c r="I49" s="119">
        <f t="shared" si="5"/>
        <v>3.6</v>
      </c>
      <c r="J49" s="119">
        <f t="shared" si="6"/>
        <v>0.28799999999999998</v>
      </c>
      <c r="K49" s="146">
        <f t="shared" si="8"/>
        <v>196.07999999999998</v>
      </c>
      <c r="L49" s="288">
        <f t="shared" si="7"/>
        <v>2451</v>
      </c>
      <c r="M49" s="4">
        <v>2451</v>
      </c>
    </row>
    <row r="50" spans="1:13" ht="14.1" customHeight="1">
      <c r="A50" s="422"/>
      <c r="B50" s="431"/>
      <c r="C50" s="432"/>
      <c r="D50" s="123" t="s">
        <v>63</v>
      </c>
      <c r="E50" s="257">
        <v>1000</v>
      </c>
      <c r="F50" s="258">
        <v>600</v>
      </c>
      <c r="G50" s="117">
        <v>90</v>
      </c>
      <c r="H50" s="145">
        <v>6</v>
      </c>
      <c r="I50" s="287">
        <f t="shared" si="5"/>
        <v>3.6</v>
      </c>
      <c r="J50" s="287">
        <f t="shared" si="6"/>
        <v>0.32400000000000001</v>
      </c>
      <c r="K50" s="288">
        <f t="shared" si="8"/>
        <v>220.59</v>
      </c>
      <c r="L50" s="288">
        <f t="shared" si="7"/>
        <v>2451</v>
      </c>
      <c r="M50" s="4">
        <v>2451</v>
      </c>
    </row>
    <row r="51" spans="1:13" ht="14.1" customHeight="1">
      <c r="A51" s="422"/>
      <c r="B51" s="431"/>
      <c r="C51" s="432"/>
      <c r="D51" s="123"/>
      <c r="E51" s="115">
        <v>1000</v>
      </c>
      <c r="F51" s="116">
        <v>600</v>
      </c>
      <c r="G51" s="117">
        <v>100</v>
      </c>
      <c r="H51" s="118">
        <v>5</v>
      </c>
      <c r="I51" s="119">
        <f t="shared" si="5"/>
        <v>3</v>
      </c>
      <c r="J51" s="119">
        <f t="shared" si="6"/>
        <v>0.3</v>
      </c>
      <c r="K51" s="146">
        <f t="shared" si="8"/>
        <v>245.1</v>
      </c>
      <c r="L51" s="288">
        <f t="shared" si="7"/>
        <v>2451</v>
      </c>
      <c r="M51" s="4">
        <v>2451</v>
      </c>
    </row>
    <row r="52" spans="1:13" ht="14.1" customHeight="1">
      <c r="A52" s="422"/>
      <c r="B52" s="431"/>
      <c r="C52" s="432"/>
      <c r="D52" s="123"/>
      <c r="E52" s="257">
        <v>1000</v>
      </c>
      <c r="F52" s="258">
        <v>600</v>
      </c>
      <c r="G52" s="117">
        <v>110</v>
      </c>
      <c r="H52" s="145">
        <v>5</v>
      </c>
      <c r="I52" s="287">
        <f t="shared" si="5"/>
        <v>3</v>
      </c>
      <c r="J52" s="287">
        <f t="shared" si="6"/>
        <v>0.33</v>
      </c>
      <c r="K52" s="288">
        <f t="shared" si="8"/>
        <v>269.61</v>
      </c>
      <c r="L52" s="288">
        <f t="shared" si="7"/>
        <v>2451</v>
      </c>
      <c r="M52" s="4">
        <v>2451</v>
      </c>
    </row>
    <row r="53" spans="1:13" ht="14.1" customHeight="1">
      <c r="A53" s="422"/>
      <c r="B53" s="431"/>
      <c r="C53" s="432"/>
      <c r="D53" s="123"/>
      <c r="E53" s="115">
        <v>1000</v>
      </c>
      <c r="F53" s="116">
        <v>600</v>
      </c>
      <c r="G53" s="117">
        <v>120</v>
      </c>
      <c r="H53" s="142">
        <v>4</v>
      </c>
      <c r="I53" s="119">
        <f t="shared" si="5"/>
        <v>2.4</v>
      </c>
      <c r="J53" s="119">
        <f t="shared" si="6"/>
        <v>0.28799999999999998</v>
      </c>
      <c r="K53" s="146">
        <f t="shared" si="8"/>
        <v>294.12</v>
      </c>
      <c r="L53" s="288">
        <f t="shared" si="7"/>
        <v>2451</v>
      </c>
      <c r="M53" s="4">
        <v>2451</v>
      </c>
    </row>
    <row r="54" spans="1:13" ht="14.1" customHeight="1">
      <c r="A54" s="422"/>
      <c r="B54" s="431"/>
      <c r="C54" s="432"/>
      <c r="D54" s="123"/>
      <c r="E54" s="257">
        <v>1000</v>
      </c>
      <c r="F54" s="258">
        <v>600</v>
      </c>
      <c r="G54" s="117">
        <v>130</v>
      </c>
      <c r="H54" s="145">
        <v>4</v>
      </c>
      <c r="I54" s="287">
        <f t="shared" si="5"/>
        <v>2.4</v>
      </c>
      <c r="J54" s="287">
        <f t="shared" si="6"/>
        <v>0.312</v>
      </c>
      <c r="K54" s="288">
        <f t="shared" si="8"/>
        <v>318.63</v>
      </c>
      <c r="L54" s="288">
        <f t="shared" si="7"/>
        <v>2451</v>
      </c>
      <c r="M54" s="4">
        <v>2451</v>
      </c>
    </row>
    <row r="55" spans="1:13" ht="14.1" customHeight="1">
      <c r="A55" s="422"/>
      <c r="B55" s="431"/>
      <c r="C55" s="432"/>
      <c r="D55" s="123"/>
      <c r="E55" s="115">
        <v>1000</v>
      </c>
      <c r="F55" s="116">
        <v>600</v>
      </c>
      <c r="G55" s="117">
        <v>140</v>
      </c>
      <c r="H55" s="118">
        <v>3</v>
      </c>
      <c r="I55" s="119">
        <f t="shared" si="5"/>
        <v>1.8</v>
      </c>
      <c r="J55" s="119">
        <f t="shared" si="6"/>
        <v>0.252</v>
      </c>
      <c r="K55" s="146">
        <f t="shared" si="8"/>
        <v>343.14000000000004</v>
      </c>
      <c r="L55" s="288">
        <f t="shared" si="7"/>
        <v>2451</v>
      </c>
      <c r="M55" s="4">
        <v>2451</v>
      </c>
    </row>
    <row r="56" spans="1:13" ht="14.1" customHeight="1">
      <c r="A56" s="422"/>
      <c r="B56" s="431"/>
      <c r="C56" s="432"/>
      <c r="D56" s="123"/>
      <c r="E56" s="257">
        <v>1000</v>
      </c>
      <c r="F56" s="258">
        <v>600</v>
      </c>
      <c r="G56" s="117">
        <v>150</v>
      </c>
      <c r="H56" s="145">
        <v>3</v>
      </c>
      <c r="I56" s="287">
        <f t="shared" si="5"/>
        <v>1.8</v>
      </c>
      <c r="J56" s="287">
        <f t="shared" si="6"/>
        <v>0.27</v>
      </c>
      <c r="K56" s="288">
        <f t="shared" si="8"/>
        <v>367.65000000000003</v>
      </c>
      <c r="L56" s="288">
        <f t="shared" si="7"/>
        <v>2451</v>
      </c>
      <c r="M56" s="4">
        <v>2451</v>
      </c>
    </row>
    <row r="57" spans="1:13" ht="14.1" customHeight="1">
      <c r="A57" s="422"/>
      <c r="B57" s="431"/>
      <c r="C57" s="432"/>
      <c r="D57" s="123"/>
      <c r="E57" s="115">
        <v>1000</v>
      </c>
      <c r="F57" s="116">
        <v>600</v>
      </c>
      <c r="G57" s="117">
        <v>160</v>
      </c>
      <c r="H57" s="118">
        <v>3</v>
      </c>
      <c r="I57" s="119">
        <f t="shared" si="5"/>
        <v>1.8</v>
      </c>
      <c r="J57" s="119">
        <f t="shared" si="6"/>
        <v>0.28799999999999998</v>
      </c>
      <c r="K57" s="146">
        <f t="shared" si="8"/>
        <v>392.15999999999997</v>
      </c>
      <c r="L57" s="288">
        <f t="shared" si="7"/>
        <v>2451</v>
      </c>
      <c r="M57" s="4">
        <v>2451</v>
      </c>
    </row>
    <row r="58" spans="1:13" ht="14.1" customHeight="1">
      <c r="A58" s="422"/>
      <c r="B58" s="431"/>
      <c r="C58" s="432"/>
      <c r="D58" s="123"/>
      <c r="E58" s="257">
        <v>1000</v>
      </c>
      <c r="F58" s="258">
        <v>600</v>
      </c>
      <c r="G58" s="117">
        <v>170</v>
      </c>
      <c r="H58" s="145">
        <v>3</v>
      </c>
      <c r="I58" s="287">
        <f t="shared" si="5"/>
        <v>1.8</v>
      </c>
      <c r="J58" s="287">
        <f t="shared" si="6"/>
        <v>0.30599999999999999</v>
      </c>
      <c r="K58" s="288">
        <f t="shared" si="8"/>
        <v>416.66999999999996</v>
      </c>
      <c r="L58" s="288">
        <f t="shared" si="7"/>
        <v>2451</v>
      </c>
      <c r="M58" s="4">
        <v>2451</v>
      </c>
    </row>
    <row r="59" spans="1:13" ht="14.1" customHeight="1">
      <c r="A59" s="422"/>
      <c r="B59" s="431"/>
      <c r="C59" s="432"/>
      <c r="D59" s="123"/>
      <c r="E59" s="115">
        <v>1000</v>
      </c>
      <c r="F59" s="116">
        <v>600</v>
      </c>
      <c r="G59" s="117">
        <v>180</v>
      </c>
      <c r="H59" s="118">
        <v>3</v>
      </c>
      <c r="I59" s="119">
        <f t="shared" si="5"/>
        <v>1.8</v>
      </c>
      <c r="J59" s="119">
        <f t="shared" si="6"/>
        <v>0.32400000000000001</v>
      </c>
      <c r="K59" s="146">
        <f t="shared" si="8"/>
        <v>441.18</v>
      </c>
      <c r="L59" s="288">
        <f t="shared" si="7"/>
        <v>2451</v>
      </c>
      <c r="M59" s="4">
        <v>2451</v>
      </c>
    </row>
    <row r="60" spans="1:13" ht="14.1" customHeight="1">
      <c r="A60" s="422"/>
      <c r="B60" s="431"/>
      <c r="C60" s="432"/>
      <c r="D60" s="123"/>
      <c r="E60" s="257">
        <v>1000</v>
      </c>
      <c r="F60" s="258">
        <v>600</v>
      </c>
      <c r="G60" s="117">
        <v>190</v>
      </c>
      <c r="H60" s="145">
        <v>3</v>
      </c>
      <c r="I60" s="287">
        <f t="shared" si="5"/>
        <v>1.8</v>
      </c>
      <c r="J60" s="287">
        <f t="shared" si="6"/>
        <v>0.34200000000000003</v>
      </c>
      <c r="K60" s="288">
        <f t="shared" si="8"/>
        <v>465.69000000000005</v>
      </c>
      <c r="L60" s="288">
        <f t="shared" si="7"/>
        <v>2451</v>
      </c>
      <c r="M60" s="4">
        <v>2451</v>
      </c>
    </row>
    <row r="61" spans="1:13" ht="14.1" customHeight="1">
      <c r="A61" s="433"/>
      <c r="B61" s="434"/>
      <c r="C61" s="435"/>
      <c r="D61" s="295"/>
      <c r="E61" s="125">
        <v>1000</v>
      </c>
      <c r="F61" s="126">
        <v>600</v>
      </c>
      <c r="G61" s="127">
        <v>200</v>
      </c>
      <c r="H61" s="128">
        <v>2</v>
      </c>
      <c r="I61" s="129">
        <f t="shared" si="5"/>
        <v>1.2</v>
      </c>
      <c r="J61" s="129">
        <f t="shared" si="6"/>
        <v>0.24</v>
      </c>
      <c r="K61" s="153">
        <f t="shared" si="8"/>
        <v>490.20000000000005</v>
      </c>
      <c r="L61" s="296">
        <f t="shared" si="7"/>
        <v>2451</v>
      </c>
      <c r="M61" s="16">
        <v>2451</v>
      </c>
    </row>
    <row r="62" spans="1:13" ht="14.1" customHeight="1">
      <c r="A62" s="427" t="s">
        <v>92</v>
      </c>
      <c r="B62" s="436"/>
      <c r="C62" s="437"/>
      <c r="D62" s="446" t="s">
        <v>93</v>
      </c>
      <c r="E62" s="107">
        <v>1000</v>
      </c>
      <c r="F62" s="108">
        <v>600</v>
      </c>
      <c r="G62" s="109">
        <v>40</v>
      </c>
      <c r="H62" s="110">
        <v>8</v>
      </c>
      <c r="I62" s="111">
        <f t="shared" si="5"/>
        <v>4.8</v>
      </c>
      <c r="J62" s="111">
        <f t="shared" si="6"/>
        <v>0.192</v>
      </c>
      <c r="K62" s="113">
        <f t="shared" ref="K62:K78" si="9">L62*J62/I62</f>
        <v>148.6</v>
      </c>
      <c r="L62" s="113">
        <f t="shared" si="7"/>
        <v>3715</v>
      </c>
      <c r="M62" s="14">
        <v>3715</v>
      </c>
    </row>
    <row r="63" spans="1:13" ht="14.1" customHeight="1">
      <c r="A63" s="430"/>
      <c r="B63" s="444"/>
      <c r="C63" s="445"/>
      <c r="D63" s="447"/>
      <c r="E63" s="115">
        <v>1000</v>
      </c>
      <c r="F63" s="116">
        <v>600</v>
      </c>
      <c r="G63" s="117">
        <v>50</v>
      </c>
      <c r="H63" s="118">
        <v>6</v>
      </c>
      <c r="I63" s="119">
        <f t="shared" ref="I63:I78" si="10">E63*F63*H63/1000000</f>
        <v>3.6</v>
      </c>
      <c r="J63" s="119">
        <f t="shared" ref="J63:J78" si="11">E63*F63*G63*H63/1000000000</f>
        <v>0.18</v>
      </c>
      <c r="K63" s="121">
        <f t="shared" si="9"/>
        <v>185.74999999999997</v>
      </c>
      <c r="L63" s="121">
        <f t="shared" si="7"/>
        <v>3715</v>
      </c>
      <c r="M63" s="17">
        <v>3715</v>
      </c>
    </row>
    <row r="64" spans="1:13" ht="14.1" customHeight="1">
      <c r="A64" s="430"/>
      <c r="B64" s="444"/>
      <c r="C64" s="445"/>
      <c r="D64" s="447"/>
      <c r="E64" s="115">
        <v>1000</v>
      </c>
      <c r="F64" s="116">
        <v>600</v>
      </c>
      <c r="G64" s="117">
        <v>60</v>
      </c>
      <c r="H64" s="118">
        <v>6</v>
      </c>
      <c r="I64" s="119">
        <f t="shared" si="10"/>
        <v>3.6</v>
      </c>
      <c r="J64" s="119">
        <f t="shared" si="11"/>
        <v>0.216</v>
      </c>
      <c r="K64" s="121">
        <f t="shared" si="9"/>
        <v>222.89999999999998</v>
      </c>
      <c r="L64" s="121">
        <f t="shared" si="7"/>
        <v>3715</v>
      </c>
      <c r="M64" s="17">
        <v>3715</v>
      </c>
    </row>
    <row r="65" spans="1:13" ht="14.1" customHeight="1">
      <c r="A65" s="430"/>
      <c r="B65" s="444"/>
      <c r="C65" s="445"/>
      <c r="D65" s="447"/>
      <c r="E65" s="115">
        <v>1000</v>
      </c>
      <c r="F65" s="116">
        <v>600</v>
      </c>
      <c r="G65" s="117">
        <v>70</v>
      </c>
      <c r="H65" s="118">
        <v>6</v>
      </c>
      <c r="I65" s="119">
        <f t="shared" si="10"/>
        <v>3.6</v>
      </c>
      <c r="J65" s="119">
        <f t="shared" si="11"/>
        <v>0.252</v>
      </c>
      <c r="K65" s="120">
        <f t="shared" si="9"/>
        <v>260.04999999999995</v>
      </c>
      <c r="L65" s="121">
        <f t="shared" si="7"/>
        <v>3715</v>
      </c>
      <c r="M65" s="17">
        <v>3715</v>
      </c>
    </row>
    <row r="66" spans="1:13" ht="14.1" customHeight="1">
      <c r="A66" s="430"/>
      <c r="B66" s="444"/>
      <c r="C66" s="445"/>
      <c r="D66" s="447"/>
      <c r="E66" s="115">
        <v>1000</v>
      </c>
      <c r="F66" s="116">
        <v>600</v>
      </c>
      <c r="G66" s="117">
        <v>80</v>
      </c>
      <c r="H66" s="118">
        <v>4</v>
      </c>
      <c r="I66" s="119">
        <f t="shared" si="10"/>
        <v>2.4</v>
      </c>
      <c r="J66" s="119">
        <f t="shared" si="11"/>
        <v>0.192</v>
      </c>
      <c r="K66" s="120">
        <f t="shared" si="9"/>
        <v>297.2</v>
      </c>
      <c r="L66" s="121">
        <f t="shared" si="7"/>
        <v>3715</v>
      </c>
      <c r="M66" s="17">
        <v>3715</v>
      </c>
    </row>
    <row r="67" spans="1:13" ht="14.1" customHeight="1">
      <c r="A67" s="430"/>
      <c r="B67" s="444"/>
      <c r="C67" s="445"/>
      <c r="D67" s="123" t="s">
        <v>77</v>
      </c>
      <c r="E67" s="115">
        <v>1000</v>
      </c>
      <c r="F67" s="116">
        <v>600</v>
      </c>
      <c r="G67" s="117">
        <v>90</v>
      </c>
      <c r="H67" s="118">
        <v>4</v>
      </c>
      <c r="I67" s="119">
        <f t="shared" si="10"/>
        <v>2.4</v>
      </c>
      <c r="J67" s="119">
        <f t="shared" si="11"/>
        <v>0.216</v>
      </c>
      <c r="K67" s="120">
        <f t="shared" si="9"/>
        <v>334.34999999999997</v>
      </c>
      <c r="L67" s="121">
        <f t="shared" si="7"/>
        <v>3715</v>
      </c>
      <c r="M67" s="17">
        <v>3715</v>
      </c>
    </row>
    <row r="68" spans="1:13" ht="14.1" customHeight="1">
      <c r="A68" s="430"/>
      <c r="B68" s="444"/>
      <c r="C68" s="445"/>
      <c r="D68" s="123"/>
      <c r="E68" s="115">
        <v>1000</v>
      </c>
      <c r="F68" s="116">
        <v>600</v>
      </c>
      <c r="G68" s="117">
        <v>100</v>
      </c>
      <c r="H68" s="118">
        <v>3</v>
      </c>
      <c r="I68" s="119">
        <f t="shared" si="10"/>
        <v>1.8</v>
      </c>
      <c r="J68" s="119">
        <f t="shared" si="11"/>
        <v>0.18</v>
      </c>
      <c r="K68" s="120">
        <f t="shared" si="9"/>
        <v>371.49999999999994</v>
      </c>
      <c r="L68" s="121">
        <f t="shared" si="7"/>
        <v>3715</v>
      </c>
      <c r="M68" s="17">
        <v>3715</v>
      </c>
    </row>
    <row r="69" spans="1:13" ht="14.1" customHeight="1">
      <c r="A69" s="430"/>
      <c r="B69" s="444"/>
      <c r="C69" s="445"/>
      <c r="D69" s="447" t="s">
        <v>94</v>
      </c>
      <c r="E69" s="115">
        <v>1000</v>
      </c>
      <c r="F69" s="116">
        <v>600</v>
      </c>
      <c r="G69" s="117">
        <v>110</v>
      </c>
      <c r="H69" s="118">
        <v>3</v>
      </c>
      <c r="I69" s="119">
        <f t="shared" si="10"/>
        <v>1.8</v>
      </c>
      <c r="J69" s="119">
        <f t="shared" si="11"/>
        <v>0.19800000000000001</v>
      </c>
      <c r="K69" s="146">
        <f t="shared" si="9"/>
        <v>408.65000000000003</v>
      </c>
      <c r="L69" s="288">
        <f t="shared" si="7"/>
        <v>3715</v>
      </c>
      <c r="M69" s="4">
        <v>3715</v>
      </c>
    </row>
    <row r="70" spans="1:13" ht="14.1" customHeight="1">
      <c r="A70" s="430"/>
      <c r="B70" s="444"/>
      <c r="C70" s="445"/>
      <c r="D70" s="447"/>
      <c r="E70" s="115">
        <v>1000</v>
      </c>
      <c r="F70" s="116">
        <v>600</v>
      </c>
      <c r="G70" s="117">
        <v>120</v>
      </c>
      <c r="H70" s="118">
        <v>3</v>
      </c>
      <c r="I70" s="119">
        <f t="shared" si="10"/>
        <v>1.8</v>
      </c>
      <c r="J70" s="119">
        <f t="shared" si="11"/>
        <v>0.216</v>
      </c>
      <c r="K70" s="146">
        <f t="shared" si="9"/>
        <v>445.79999999999995</v>
      </c>
      <c r="L70" s="288">
        <f t="shared" si="7"/>
        <v>3715</v>
      </c>
      <c r="M70" s="4">
        <v>3715</v>
      </c>
    </row>
    <row r="71" spans="1:13" ht="14.1" customHeight="1">
      <c r="A71" s="430"/>
      <c r="B71" s="444"/>
      <c r="C71" s="445"/>
      <c r="D71" s="447"/>
      <c r="E71" s="115">
        <v>1000</v>
      </c>
      <c r="F71" s="116">
        <v>600</v>
      </c>
      <c r="G71" s="117">
        <v>130</v>
      </c>
      <c r="H71" s="118">
        <v>3</v>
      </c>
      <c r="I71" s="119">
        <f t="shared" si="10"/>
        <v>1.8</v>
      </c>
      <c r="J71" s="119">
        <f t="shared" si="11"/>
        <v>0.23400000000000001</v>
      </c>
      <c r="K71" s="146">
        <f t="shared" si="9"/>
        <v>482.95000000000005</v>
      </c>
      <c r="L71" s="288">
        <f t="shared" si="7"/>
        <v>3715</v>
      </c>
      <c r="M71" s="4">
        <v>3715</v>
      </c>
    </row>
    <row r="72" spans="1:13" ht="14.1" customHeight="1">
      <c r="A72" s="430"/>
      <c r="B72" s="444"/>
      <c r="C72" s="445"/>
      <c r="D72" s="447"/>
      <c r="E72" s="115">
        <v>1000</v>
      </c>
      <c r="F72" s="116">
        <v>600</v>
      </c>
      <c r="G72" s="117">
        <v>140</v>
      </c>
      <c r="H72" s="118">
        <v>3</v>
      </c>
      <c r="I72" s="119">
        <f t="shared" si="10"/>
        <v>1.8</v>
      </c>
      <c r="J72" s="119">
        <f t="shared" si="11"/>
        <v>0.252</v>
      </c>
      <c r="K72" s="146">
        <f t="shared" si="9"/>
        <v>520.09999999999991</v>
      </c>
      <c r="L72" s="288">
        <f t="shared" si="7"/>
        <v>3715</v>
      </c>
      <c r="M72" s="4">
        <v>3715</v>
      </c>
    </row>
    <row r="73" spans="1:13" ht="14.1" customHeight="1">
      <c r="A73" s="430"/>
      <c r="B73" s="444"/>
      <c r="C73" s="445"/>
      <c r="D73" s="123"/>
      <c r="E73" s="115">
        <v>1000</v>
      </c>
      <c r="F73" s="116">
        <v>600</v>
      </c>
      <c r="G73" s="117">
        <v>150</v>
      </c>
      <c r="H73" s="118">
        <v>2</v>
      </c>
      <c r="I73" s="119">
        <f t="shared" si="10"/>
        <v>1.2</v>
      </c>
      <c r="J73" s="119">
        <f t="shared" si="11"/>
        <v>0.18</v>
      </c>
      <c r="K73" s="146">
        <f t="shared" si="9"/>
        <v>557.25</v>
      </c>
      <c r="L73" s="288">
        <f t="shared" si="7"/>
        <v>3715</v>
      </c>
      <c r="M73" s="4">
        <v>3715</v>
      </c>
    </row>
    <row r="74" spans="1:13" ht="14.1" customHeight="1">
      <c r="A74" s="430"/>
      <c r="B74" s="444"/>
      <c r="C74" s="445"/>
      <c r="D74" s="123"/>
      <c r="E74" s="257">
        <v>1000</v>
      </c>
      <c r="F74" s="258">
        <v>600</v>
      </c>
      <c r="G74" s="117">
        <v>160</v>
      </c>
      <c r="H74" s="145">
        <v>2</v>
      </c>
      <c r="I74" s="287">
        <f t="shared" si="10"/>
        <v>1.2</v>
      </c>
      <c r="J74" s="287">
        <f t="shared" si="11"/>
        <v>0.192</v>
      </c>
      <c r="K74" s="288">
        <f t="shared" si="9"/>
        <v>594.4</v>
      </c>
      <c r="L74" s="288">
        <f t="shared" ref="L74:L78" si="12">M74*(100%-$L$6)</f>
        <v>3715</v>
      </c>
      <c r="M74" s="4">
        <v>3715</v>
      </c>
    </row>
    <row r="75" spans="1:13" ht="14.1" customHeight="1">
      <c r="A75" s="430"/>
      <c r="B75" s="444"/>
      <c r="C75" s="445"/>
      <c r="D75" s="123"/>
      <c r="E75" s="139">
        <v>1000</v>
      </c>
      <c r="F75" s="140">
        <v>600</v>
      </c>
      <c r="G75" s="117">
        <v>170</v>
      </c>
      <c r="H75" s="142">
        <v>2</v>
      </c>
      <c r="I75" s="143">
        <f t="shared" si="10"/>
        <v>1.2</v>
      </c>
      <c r="J75" s="143">
        <f t="shared" si="11"/>
        <v>0.20399999999999999</v>
      </c>
      <c r="K75" s="294">
        <f t="shared" si="9"/>
        <v>631.54999999999995</v>
      </c>
      <c r="L75" s="294">
        <f t="shared" si="12"/>
        <v>3715</v>
      </c>
      <c r="M75" s="18">
        <v>3715</v>
      </c>
    </row>
    <row r="76" spans="1:13" ht="14.1" customHeight="1">
      <c r="A76" s="430"/>
      <c r="B76" s="444"/>
      <c r="C76" s="445"/>
      <c r="D76" s="123"/>
      <c r="E76" s="139">
        <v>1000</v>
      </c>
      <c r="F76" s="140">
        <v>600</v>
      </c>
      <c r="G76" s="117">
        <v>180</v>
      </c>
      <c r="H76" s="142">
        <v>2</v>
      </c>
      <c r="I76" s="143">
        <f t="shared" si="10"/>
        <v>1.2</v>
      </c>
      <c r="J76" s="143">
        <f t="shared" si="11"/>
        <v>0.216</v>
      </c>
      <c r="K76" s="294">
        <f t="shared" si="9"/>
        <v>668.69999999999993</v>
      </c>
      <c r="L76" s="294">
        <f t="shared" si="12"/>
        <v>3715</v>
      </c>
      <c r="M76" s="18">
        <v>3715</v>
      </c>
    </row>
    <row r="77" spans="1:13" ht="14.1" customHeight="1">
      <c r="A77" s="430"/>
      <c r="B77" s="444"/>
      <c r="C77" s="445"/>
      <c r="D77" s="123"/>
      <c r="E77" s="139">
        <v>1000</v>
      </c>
      <c r="F77" s="140">
        <v>600</v>
      </c>
      <c r="G77" s="117">
        <v>190</v>
      </c>
      <c r="H77" s="142">
        <v>2</v>
      </c>
      <c r="I77" s="143">
        <f t="shared" si="10"/>
        <v>1.2</v>
      </c>
      <c r="J77" s="143">
        <f t="shared" si="11"/>
        <v>0.22800000000000001</v>
      </c>
      <c r="K77" s="294">
        <f t="shared" si="9"/>
        <v>705.85</v>
      </c>
      <c r="L77" s="294">
        <f t="shared" si="12"/>
        <v>3715</v>
      </c>
      <c r="M77" s="18">
        <v>3715</v>
      </c>
    </row>
    <row r="78" spans="1:13" ht="14.1" customHeight="1">
      <c r="A78" s="438"/>
      <c r="B78" s="439"/>
      <c r="C78" s="440"/>
      <c r="D78" s="295"/>
      <c r="E78" s="148">
        <v>1000</v>
      </c>
      <c r="F78" s="149">
        <v>600</v>
      </c>
      <c r="G78" s="127">
        <v>200</v>
      </c>
      <c r="H78" s="151">
        <v>2</v>
      </c>
      <c r="I78" s="152">
        <f t="shared" si="10"/>
        <v>1.2</v>
      </c>
      <c r="J78" s="152">
        <f t="shared" si="11"/>
        <v>0.24</v>
      </c>
      <c r="K78" s="296">
        <f t="shared" si="9"/>
        <v>743</v>
      </c>
      <c r="L78" s="296">
        <f t="shared" si="12"/>
        <v>3715</v>
      </c>
      <c r="M78" s="16">
        <v>3715</v>
      </c>
    </row>
    <row r="79" spans="1:13" ht="15.95" customHeight="1">
      <c r="A79" s="423" t="s">
        <v>39</v>
      </c>
      <c r="B79" s="424"/>
      <c r="C79" s="424"/>
      <c r="D79" s="424"/>
      <c r="E79" s="457"/>
      <c r="F79" s="457"/>
      <c r="G79" s="457"/>
      <c r="H79" s="457"/>
      <c r="I79" s="457"/>
      <c r="J79" s="457"/>
      <c r="K79" s="457"/>
      <c r="L79" s="458"/>
      <c r="M79" s="25"/>
    </row>
    <row r="80" spans="1:13" ht="14.1" customHeight="1">
      <c r="A80" s="427" t="s">
        <v>13</v>
      </c>
      <c r="B80" s="436"/>
      <c r="C80" s="437"/>
      <c r="D80" s="446" t="s">
        <v>63</v>
      </c>
      <c r="E80" s="400">
        <v>1000</v>
      </c>
      <c r="F80" s="108">
        <v>600</v>
      </c>
      <c r="G80" s="283">
        <v>50</v>
      </c>
      <c r="H80" s="110">
        <v>10</v>
      </c>
      <c r="I80" s="111">
        <f t="shared" ref="I80:I95" si="13">E80*F80*H80/1000000</f>
        <v>6</v>
      </c>
      <c r="J80" s="111">
        <f t="shared" ref="J80:J95" si="14">E80*F80*G80*H80/1000000000</f>
        <v>0.3</v>
      </c>
      <c r="K80" s="113">
        <f t="shared" ref="K80:K95" si="15">L80*J80/I80</f>
        <v>125.05</v>
      </c>
      <c r="L80" s="113">
        <f t="shared" ref="L80:L95" si="16">M80*(100%-$L$6)</f>
        <v>2501</v>
      </c>
      <c r="M80" s="75">
        <v>2501</v>
      </c>
    </row>
    <row r="81" spans="1:13" ht="14.1" customHeight="1">
      <c r="A81" s="430"/>
      <c r="B81" s="444"/>
      <c r="C81" s="445"/>
      <c r="D81" s="447"/>
      <c r="E81" s="115">
        <v>1000</v>
      </c>
      <c r="F81" s="116">
        <v>600</v>
      </c>
      <c r="G81" s="117">
        <v>60</v>
      </c>
      <c r="H81" s="118">
        <v>8</v>
      </c>
      <c r="I81" s="119">
        <f t="shared" si="13"/>
        <v>4.8</v>
      </c>
      <c r="J81" s="119">
        <f t="shared" si="14"/>
        <v>0.28799999999999998</v>
      </c>
      <c r="K81" s="120">
        <f t="shared" si="15"/>
        <v>150.05999999999997</v>
      </c>
      <c r="L81" s="121">
        <f t="shared" si="16"/>
        <v>2501</v>
      </c>
      <c r="M81" s="77">
        <v>2501</v>
      </c>
    </row>
    <row r="82" spans="1:13" ht="14.1" customHeight="1">
      <c r="A82" s="430"/>
      <c r="B82" s="444"/>
      <c r="C82" s="445"/>
      <c r="D82" s="447"/>
      <c r="E82" s="115">
        <v>1000</v>
      </c>
      <c r="F82" s="116">
        <v>600</v>
      </c>
      <c r="G82" s="117">
        <v>70</v>
      </c>
      <c r="H82" s="118">
        <v>8</v>
      </c>
      <c r="I82" s="119">
        <f t="shared" si="13"/>
        <v>4.8</v>
      </c>
      <c r="J82" s="119">
        <f t="shared" si="14"/>
        <v>0.33600000000000002</v>
      </c>
      <c r="K82" s="120">
        <f t="shared" si="15"/>
        <v>175.07000000000002</v>
      </c>
      <c r="L82" s="121">
        <f t="shared" si="16"/>
        <v>2501</v>
      </c>
      <c r="M82" s="77">
        <v>2501</v>
      </c>
    </row>
    <row r="83" spans="1:13" ht="14.1" customHeight="1">
      <c r="A83" s="430"/>
      <c r="B83" s="444"/>
      <c r="C83" s="445"/>
      <c r="D83" s="447"/>
      <c r="E83" s="115">
        <v>1000</v>
      </c>
      <c r="F83" s="116">
        <v>600</v>
      </c>
      <c r="G83" s="285">
        <v>80</v>
      </c>
      <c r="H83" s="118">
        <v>6</v>
      </c>
      <c r="I83" s="119">
        <f t="shared" si="13"/>
        <v>3.6</v>
      </c>
      <c r="J83" s="119">
        <f t="shared" si="14"/>
        <v>0.28799999999999998</v>
      </c>
      <c r="K83" s="120">
        <f t="shared" si="15"/>
        <v>200.07999999999996</v>
      </c>
      <c r="L83" s="121">
        <f t="shared" si="16"/>
        <v>2501</v>
      </c>
      <c r="M83" s="77">
        <v>2501</v>
      </c>
    </row>
    <row r="84" spans="1:13" ht="14.1" customHeight="1">
      <c r="A84" s="430"/>
      <c r="B84" s="444"/>
      <c r="C84" s="445"/>
      <c r="D84" s="447"/>
      <c r="E84" s="115">
        <v>1000</v>
      </c>
      <c r="F84" s="116">
        <v>600</v>
      </c>
      <c r="G84" s="117">
        <v>90</v>
      </c>
      <c r="H84" s="118">
        <v>6</v>
      </c>
      <c r="I84" s="119">
        <f t="shared" si="13"/>
        <v>3.6</v>
      </c>
      <c r="J84" s="119">
        <f t="shared" si="14"/>
        <v>0.32400000000000001</v>
      </c>
      <c r="K84" s="120">
        <f t="shared" si="15"/>
        <v>225.09</v>
      </c>
      <c r="L84" s="121">
        <f t="shared" si="16"/>
        <v>2501</v>
      </c>
      <c r="M84" s="77">
        <v>2501</v>
      </c>
    </row>
    <row r="85" spans="1:13" ht="14.1" customHeight="1">
      <c r="A85" s="430"/>
      <c r="B85" s="444"/>
      <c r="C85" s="445"/>
      <c r="D85" s="447"/>
      <c r="E85" s="115">
        <v>1000</v>
      </c>
      <c r="F85" s="116">
        <v>600</v>
      </c>
      <c r="G85" s="117">
        <v>100</v>
      </c>
      <c r="H85" s="118">
        <v>5</v>
      </c>
      <c r="I85" s="119">
        <f t="shared" si="13"/>
        <v>3</v>
      </c>
      <c r="J85" s="119">
        <f t="shared" si="14"/>
        <v>0.3</v>
      </c>
      <c r="K85" s="120">
        <f t="shared" si="15"/>
        <v>250.1</v>
      </c>
      <c r="L85" s="121">
        <f t="shared" si="16"/>
        <v>2501</v>
      </c>
      <c r="M85" s="77">
        <v>2501</v>
      </c>
    </row>
    <row r="86" spans="1:13" ht="14.1" customHeight="1">
      <c r="A86" s="430"/>
      <c r="B86" s="444"/>
      <c r="C86" s="445"/>
      <c r="D86" s="447"/>
      <c r="E86" s="115">
        <v>1000</v>
      </c>
      <c r="F86" s="116">
        <v>600</v>
      </c>
      <c r="G86" s="285">
        <v>110</v>
      </c>
      <c r="H86" s="118">
        <v>5</v>
      </c>
      <c r="I86" s="119">
        <f t="shared" si="13"/>
        <v>3</v>
      </c>
      <c r="J86" s="119">
        <f t="shared" si="14"/>
        <v>0.33</v>
      </c>
      <c r="K86" s="120">
        <f t="shared" si="15"/>
        <v>275.11</v>
      </c>
      <c r="L86" s="121">
        <f t="shared" si="16"/>
        <v>2501</v>
      </c>
      <c r="M86" s="77">
        <v>2501</v>
      </c>
    </row>
    <row r="87" spans="1:13" ht="14.1" customHeight="1">
      <c r="A87" s="430"/>
      <c r="B87" s="444"/>
      <c r="C87" s="445"/>
      <c r="D87" s="447"/>
      <c r="E87" s="115">
        <v>1000</v>
      </c>
      <c r="F87" s="116">
        <v>600</v>
      </c>
      <c r="G87" s="117">
        <v>120</v>
      </c>
      <c r="H87" s="118">
        <v>4</v>
      </c>
      <c r="I87" s="119">
        <f t="shared" si="13"/>
        <v>2.4</v>
      </c>
      <c r="J87" s="119">
        <f t="shared" si="14"/>
        <v>0.28799999999999998</v>
      </c>
      <c r="K87" s="120">
        <f t="shared" si="15"/>
        <v>300.11999999999995</v>
      </c>
      <c r="L87" s="121">
        <f t="shared" si="16"/>
        <v>2501</v>
      </c>
      <c r="M87" s="77">
        <v>2501</v>
      </c>
    </row>
    <row r="88" spans="1:13" ht="14.1" customHeight="1">
      <c r="A88" s="430"/>
      <c r="B88" s="444"/>
      <c r="C88" s="445"/>
      <c r="D88" s="447"/>
      <c r="E88" s="115">
        <v>1000</v>
      </c>
      <c r="F88" s="116">
        <v>600</v>
      </c>
      <c r="G88" s="117">
        <v>130</v>
      </c>
      <c r="H88" s="118">
        <v>4</v>
      </c>
      <c r="I88" s="119">
        <f t="shared" si="13"/>
        <v>2.4</v>
      </c>
      <c r="J88" s="119">
        <f t="shared" si="14"/>
        <v>0.312</v>
      </c>
      <c r="K88" s="120">
        <f t="shared" si="15"/>
        <v>325.13</v>
      </c>
      <c r="L88" s="121">
        <f t="shared" si="16"/>
        <v>2501</v>
      </c>
      <c r="M88" s="77">
        <v>2501</v>
      </c>
    </row>
    <row r="89" spans="1:13" ht="14.1" customHeight="1">
      <c r="A89" s="430"/>
      <c r="B89" s="444"/>
      <c r="C89" s="445"/>
      <c r="D89" s="447"/>
      <c r="E89" s="115">
        <v>1000</v>
      </c>
      <c r="F89" s="116">
        <v>600</v>
      </c>
      <c r="G89" s="285">
        <v>140</v>
      </c>
      <c r="H89" s="118">
        <v>4</v>
      </c>
      <c r="I89" s="119">
        <f t="shared" si="13"/>
        <v>2.4</v>
      </c>
      <c r="J89" s="119">
        <f t="shared" si="14"/>
        <v>0.33600000000000002</v>
      </c>
      <c r="K89" s="120">
        <f>L89*J89/I89</f>
        <v>350.14000000000004</v>
      </c>
      <c r="L89" s="121">
        <f t="shared" si="16"/>
        <v>2501</v>
      </c>
      <c r="M89" s="77">
        <v>2501</v>
      </c>
    </row>
    <row r="90" spans="1:13" ht="14.1" customHeight="1">
      <c r="A90" s="430"/>
      <c r="B90" s="444"/>
      <c r="C90" s="445"/>
      <c r="D90" s="447"/>
      <c r="E90" s="115">
        <v>1000</v>
      </c>
      <c r="F90" s="116">
        <v>600</v>
      </c>
      <c r="G90" s="117">
        <v>150</v>
      </c>
      <c r="H90" s="118">
        <v>3</v>
      </c>
      <c r="I90" s="119">
        <f t="shared" si="13"/>
        <v>1.8</v>
      </c>
      <c r="J90" s="119">
        <f t="shared" si="14"/>
        <v>0.27</v>
      </c>
      <c r="K90" s="120">
        <f t="shared" si="15"/>
        <v>375.15000000000003</v>
      </c>
      <c r="L90" s="121">
        <f t="shared" si="16"/>
        <v>2501</v>
      </c>
      <c r="M90" s="77">
        <v>2501</v>
      </c>
    </row>
    <row r="91" spans="1:13" ht="14.1" customHeight="1">
      <c r="A91" s="430"/>
      <c r="B91" s="444"/>
      <c r="C91" s="445"/>
      <c r="D91" s="447"/>
      <c r="E91" s="115">
        <v>1000</v>
      </c>
      <c r="F91" s="116">
        <v>600</v>
      </c>
      <c r="G91" s="117">
        <v>160</v>
      </c>
      <c r="H91" s="118">
        <v>3</v>
      </c>
      <c r="I91" s="119">
        <f t="shared" si="13"/>
        <v>1.8</v>
      </c>
      <c r="J91" s="119">
        <f t="shared" si="14"/>
        <v>0.28799999999999998</v>
      </c>
      <c r="K91" s="120">
        <f t="shared" si="15"/>
        <v>400.15999999999991</v>
      </c>
      <c r="L91" s="121">
        <f t="shared" si="16"/>
        <v>2501</v>
      </c>
      <c r="M91" s="77">
        <v>2501</v>
      </c>
    </row>
    <row r="92" spans="1:13" ht="14.1" customHeight="1">
      <c r="A92" s="430"/>
      <c r="B92" s="444"/>
      <c r="C92" s="445"/>
      <c r="D92" s="447"/>
      <c r="E92" s="115">
        <v>1000</v>
      </c>
      <c r="F92" s="116">
        <v>600</v>
      </c>
      <c r="G92" s="285">
        <v>170</v>
      </c>
      <c r="H92" s="118">
        <v>3</v>
      </c>
      <c r="I92" s="119">
        <f t="shared" si="13"/>
        <v>1.8</v>
      </c>
      <c r="J92" s="119">
        <f t="shared" si="14"/>
        <v>0.30599999999999999</v>
      </c>
      <c r="K92" s="120">
        <f t="shared" si="15"/>
        <v>425.17</v>
      </c>
      <c r="L92" s="121">
        <f t="shared" si="16"/>
        <v>2501</v>
      </c>
      <c r="M92" s="77">
        <v>2501</v>
      </c>
    </row>
    <row r="93" spans="1:13" ht="14.1" customHeight="1">
      <c r="A93" s="430"/>
      <c r="B93" s="444"/>
      <c r="C93" s="445"/>
      <c r="D93" s="447"/>
      <c r="E93" s="115">
        <v>1000</v>
      </c>
      <c r="F93" s="116">
        <v>600</v>
      </c>
      <c r="G93" s="117">
        <v>180</v>
      </c>
      <c r="H93" s="118">
        <v>3</v>
      </c>
      <c r="I93" s="119">
        <f t="shared" si="13"/>
        <v>1.8</v>
      </c>
      <c r="J93" s="119">
        <f t="shared" si="14"/>
        <v>0.32400000000000001</v>
      </c>
      <c r="K93" s="120">
        <f t="shared" si="15"/>
        <v>450.18</v>
      </c>
      <c r="L93" s="121">
        <f t="shared" si="16"/>
        <v>2501</v>
      </c>
      <c r="M93" s="77">
        <v>2501</v>
      </c>
    </row>
    <row r="94" spans="1:13" ht="14.1" customHeight="1">
      <c r="A94" s="430"/>
      <c r="B94" s="444"/>
      <c r="C94" s="445"/>
      <c r="D94" s="447"/>
      <c r="E94" s="115">
        <v>1000</v>
      </c>
      <c r="F94" s="116">
        <v>600</v>
      </c>
      <c r="G94" s="117">
        <v>190</v>
      </c>
      <c r="H94" s="118">
        <v>3</v>
      </c>
      <c r="I94" s="119">
        <f t="shared" si="13"/>
        <v>1.8</v>
      </c>
      <c r="J94" s="119">
        <f t="shared" si="14"/>
        <v>0.34200000000000003</v>
      </c>
      <c r="K94" s="120">
        <f t="shared" si="15"/>
        <v>475.19000000000005</v>
      </c>
      <c r="L94" s="121">
        <f t="shared" si="16"/>
        <v>2501</v>
      </c>
      <c r="M94" s="77">
        <v>2501</v>
      </c>
    </row>
    <row r="95" spans="1:13" ht="14.1" customHeight="1">
      <c r="A95" s="438"/>
      <c r="B95" s="439"/>
      <c r="C95" s="440"/>
      <c r="D95" s="448"/>
      <c r="E95" s="125">
        <v>1000</v>
      </c>
      <c r="F95" s="126">
        <v>600</v>
      </c>
      <c r="G95" s="150">
        <v>200</v>
      </c>
      <c r="H95" s="128">
        <v>2</v>
      </c>
      <c r="I95" s="129">
        <f t="shared" si="13"/>
        <v>1.2</v>
      </c>
      <c r="J95" s="129">
        <f t="shared" si="14"/>
        <v>0.24</v>
      </c>
      <c r="K95" s="130">
        <f t="shared" si="15"/>
        <v>500.20000000000005</v>
      </c>
      <c r="L95" s="131">
        <f t="shared" si="16"/>
        <v>2501</v>
      </c>
      <c r="M95" s="78">
        <v>2501</v>
      </c>
    </row>
    <row r="96" spans="1:13" ht="14.1" customHeight="1">
      <c r="A96" s="300"/>
      <c r="B96" s="88"/>
      <c r="C96" s="88"/>
      <c r="D96" s="88"/>
      <c r="E96" s="88"/>
      <c r="F96" s="88"/>
      <c r="G96" s="88"/>
      <c r="H96" s="88"/>
      <c r="I96" s="88"/>
      <c r="J96" s="88"/>
      <c r="K96" s="93"/>
      <c r="L96" s="93"/>
    </row>
    <row r="97" spans="1:13" ht="14.1" customHeight="1">
      <c r="A97" s="155" t="s">
        <v>16</v>
      </c>
      <c r="B97" s="155"/>
      <c r="C97" s="155"/>
      <c r="D97" s="155"/>
      <c r="E97" s="155"/>
      <c r="F97" s="155"/>
      <c r="G97" s="155"/>
      <c r="H97" s="155"/>
      <c r="I97" s="156"/>
      <c r="J97" s="156"/>
      <c r="K97" s="444"/>
      <c r="L97" s="444"/>
      <c r="M97" s="11"/>
    </row>
    <row r="98" spans="1:13" ht="14.1" customHeight="1">
      <c r="A98" s="453" t="s">
        <v>33</v>
      </c>
      <c r="B98" s="453"/>
      <c r="C98" s="453"/>
      <c r="D98" s="453"/>
      <c r="E98" s="453"/>
      <c r="F98" s="453"/>
      <c r="G98" s="453"/>
      <c r="H98" s="453"/>
      <c r="I98" s="453"/>
      <c r="J98" s="453"/>
      <c r="K98" s="421" t="s">
        <v>262</v>
      </c>
      <c r="L98" s="421"/>
      <c r="M98" s="24"/>
    </row>
    <row r="99" spans="1:13" ht="14.1" customHeight="1">
      <c r="A99" s="454" t="s">
        <v>29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5" t="s">
        <v>263</v>
      </c>
      <c r="L99" s="456"/>
      <c r="M99" s="6"/>
    </row>
    <row r="100" spans="1:13" ht="14.1" customHeight="1">
      <c r="A100" s="452" t="s">
        <v>67</v>
      </c>
      <c r="B100" s="452"/>
      <c r="C100" s="452"/>
      <c r="D100" s="452"/>
      <c r="E100" s="452"/>
      <c r="F100" s="452"/>
      <c r="G100" s="452"/>
      <c r="H100" s="452"/>
      <c r="I100" s="452"/>
      <c r="J100" s="452"/>
      <c r="K100" s="411" t="s">
        <v>264</v>
      </c>
      <c r="L100" s="412"/>
      <c r="M100" s="45"/>
    </row>
    <row r="101" spans="1:13" ht="14.1" customHeight="1">
      <c r="A101" s="452"/>
      <c r="B101" s="452"/>
      <c r="C101" s="452"/>
      <c r="D101" s="452"/>
      <c r="E101" s="452"/>
      <c r="F101" s="452"/>
      <c r="G101" s="452"/>
      <c r="H101" s="452"/>
      <c r="I101" s="452"/>
      <c r="J101" s="452"/>
      <c r="K101" s="93"/>
      <c r="L101" s="93"/>
      <c r="M101" s="7"/>
    </row>
    <row r="102" spans="1:13" ht="14.1" customHeight="1">
      <c r="A102" s="300"/>
      <c r="B102" s="88"/>
      <c r="C102" s="88"/>
      <c r="D102" s="88"/>
      <c r="E102" s="88"/>
      <c r="F102" s="88"/>
      <c r="G102" s="88"/>
      <c r="H102" s="88"/>
      <c r="I102" s="88"/>
      <c r="J102" s="88"/>
      <c r="K102" s="161"/>
      <c r="L102" s="162"/>
      <c r="M102" s="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36">
    <mergeCell ref="A101:J101"/>
    <mergeCell ref="A100:J100"/>
    <mergeCell ref="K100:L100"/>
    <mergeCell ref="A10:C27"/>
    <mergeCell ref="D80:D95"/>
    <mergeCell ref="D33:D34"/>
    <mergeCell ref="D36:D40"/>
    <mergeCell ref="D20:D22"/>
    <mergeCell ref="D62:D66"/>
    <mergeCell ref="A62:C78"/>
    <mergeCell ref="K98:L98"/>
    <mergeCell ref="K97:L97"/>
    <mergeCell ref="D69:D72"/>
    <mergeCell ref="A80:C95"/>
    <mergeCell ref="A98:J98"/>
    <mergeCell ref="A1:L1"/>
    <mergeCell ref="A2:L2"/>
    <mergeCell ref="A3:L3"/>
    <mergeCell ref="A4:L4"/>
    <mergeCell ref="D23:D25"/>
    <mergeCell ref="D10:D16"/>
    <mergeCell ref="K7:L7"/>
    <mergeCell ref="A9:L9"/>
    <mergeCell ref="I7:I8"/>
    <mergeCell ref="J7:J8"/>
    <mergeCell ref="H7:H8"/>
    <mergeCell ref="A7:C8"/>
    <mergeCell ref="D7:D8"/>
    <mergeCell ref="E7:G7"/>
    <mergeCell ref="D46:D48"/>
    <mergeCell ref="A46:C61"/>
    <mergeCell ref="D28:D31"/>
    <mergeCell ref="A28:C45"/>
    <mergeCell ref="A99:J99"/>
    <mergeCell ref="A79:L79"/>
    <mergeCell ref="K99:L99"/>
  </mergeCells>
  <phoneticPr fontId="0" type="noConversion"/>
  <hyperlinks>
    <hyperlink ref="K100" r:id="rId2"/>
  </hyperlinks>
  <printOptions horizontalCentered="1"/>
  <pageMargins left="0.39370078740157483" right="0.19685039370078741" top="0.15748031496062992" bottom="0.15748031496062992" header="0.51181102362204722" footer="0.51181102362204722"/>
  <pageSetup paperSize="9" scale="55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showGridLines="0" view="pageBreakPreview" zoomScale="75" zoomScaleNormal="70" zoomScaleSheetLayoutView="75" zoomScalePageLayoutView="75" workbookViewId="0">
      <selection activeCell="H11" sqref="H11"/>
    </sheetView>
  </sheetViews>
  <sheetFormatPr defaultRowHeight="20.25"/>
  <cols>
    <col min="1" max="1" width="7.7109375" style="27" customWidth="1"/>
    <col min="2" max="3" width="7.7109375" style="9" customWidth="1"/>
    <col min="4" max="4" width="39.7109375" style="9" customWidth="1"/>
    <col min="5" max="7" width="8.7109375" style="9" customWidth="1"/>
    <col min="8" max="10" width="10.7109375" style="9" customWidth="1"/>
    <col min="11" max="12" width="10.7109375" style="15" customWidth="1"/>
    <col min="13" max="13" width="10.7109375" style="15" hidden="1" customWidth="1"/>
    <col min="14" max="14" width="9.5703125" style="15" customWidth="1"/>
    <col min="15" max="17" width="9.140625" style="13"/>
    <col min="18" max="18" width="9.140625" style="9"/>
    <col min="19" max="19" width="9.140625" style="12"/>
    <col min="20" max="16384" width="9.140625" style="9"/>
  </cols>
  <sheetData>
    <row r="1" spans="1:19" s="88" customFormat="1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7"/>
    </row>
    <row r="2" spans="1:19" s="88" customFormat="1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7"/>
    </row>
    <row r="3" spans="1:19" s="88" customFormat="1" ht="15" customHeight="1">
      <c r="A3" s="415" t="s">
        <v>36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9"/>
    </row>
    <row r="4" spans="1:19" s="88" customFormat="1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7"/>
    </row>
    <row r="5" spans="1:19" s="88" customFormat="1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9" s="88" customFormat="1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87"/>
      <c r="N6" s="93"/>
      <c r="O6" s="94"/>
      <c r="P6" s="94"/>
      <c r="Q6" s="94"/>
      <c r="S6" s="95"/>
    </row>
    <row r="7" spans="1:19" s="100" customFormat="1" ht="14.1" customHeight="1">
      <c r="A7" s="463" t="s">
        <v>1</v>
      </c>
      <c r="B7" s="425"/>
      <c r="C7" s="426"/>
      <c r="D7" s="465" t="s">
        <v>2</v>
      </c>
      <c r="E7" s="423" t="s">
        <v>3</v>
      </c>
      <c r="F7" s="471"/>
      <c r="G7" s="472"/>
      <c r="H7" s="461" t="s">
        <v>4</v>
      </c>
      <c r="I7" s="461" t="s">
        <v>5</v>
      </c>
      <c r="J7" s="461" t="s">
        <v>6</v>
      </c>
      <c r="K7" s="459" t="s">
        <v>265</v>
      </c>
      <c r="L7" s="469"/>
      <c r="M7" s="96"/>
      <c r="N7" s="97"/>
      <c r="O7" s="98"/>
      <c r="P7" s="98"/>
      <c r="Q7" s="99"/>
      <c r="S7" s="101"/>
    </row>
    <row r="8" spans="1:19" s="100" customFormat="1" ht="14.1" customHeight="1">
      <c r="A8" s="464"/>
      <c r="B8" s="457"/>
      <c r="C8" s="458"/>
      <c r="D8" s="470"/>
      <c r="E8" s="102" t="s">
        <v>7</v>
      </c>
      <c r="F8" s="103" t="s">
        <v>8</v>
      </c>
      <c r="G8" s="104" t="s">
        <v>9</v>
      </c>
      <c r="H8" s="470"/>
      <c r="I8" s="470"/>
      <c r="J8" s="462"/>
      <c r="K8" s="105" t="s">
        <v>266</v>
      </c>
      <c r="L8" s="106" t="s">
        <v>267</v>
      </c>
      <c r="M8" s="106" t="s">
        <v>89</v>
      </c>
      <c r="N8" s="97"/>
      <c r="O8" s="98"/>
      <c r="P8" s="98"/>
      <c r="Q8" s="99"/>
      <c r="S8" s="101"/>
    </row>
    <row r="9" spans="1:19" s="100" customFormat="1" ht="15.95" customHeight="1">
      <c r="A9" s="463" t="s">
        <v>81</v>
      </c>
      <c r="B9" s="425"/>
      <c r="C9" s="425"/>
      <c r="D9" s="425"/>
      <c r="E9" s="424"/>
      <c r="F9" s="424"/>
      <c r="G9" s="424"/>
      <c r="H9" s="424"/>
      <c r="I9" s="424"/>
      <c r="J9" s="424"/>
      <c r="K9" s="424"/>
      <c r="L9" s="451"/>
      <c r="M9" s="98"/>
      <c r="N9" s="93"/>
      <c r="O9" s="94"/>
      <c r="P9" s="98"/>
      <c r="Q9" s="99"/>
      <c r="S9" s="101"/>
    </row>
    <row r="10" spans="1:19" s="88" customFormat="1" ht="14.1" customHeight="1">
      <c r="A10" s="427" t="s">
        <v>26</v>
      </c>
      <c r="B10" s="436"/>
      <c r="C10" s="437"/>
      <c r="D10" s="446" t="s">
        <v>84</v>
      </c>
      <c r="E10" s="107">
        <v>1000</v>
      </c>
      <c r="F10" s="108">
        <v>600</v>
      </c>
      <c r="G10" s="109">
        <v>60</v>
      </c>
      <c r="H10" s="110">
        <v>4</v>
      </c>
      <c r="I10" s="111">
        <f>E10*F10*H10/1000000</f>
        <v>2.4</v>
      </c>
      <c r="J10" s="111">
        <f>E10*F10*G10*H10/1000000000</f>
        <v>0.14399999999999999</v>
      </c>
      <c r="K10" s="112">
        <f>L10*J10/I10</f>
        <v>457.8</v>
      </c>
      <c r="L10" s="113">
        <f>M10*(100%-$L$6)</f>
        <v>7630</v>
      </c>
      <c r="M10" s="113">
        <v>7630</v>
      </c>
      <c r="N10" s="93"/>
      <c r="O10" s="114"/>
      <c r="P10" s="94"/>
      <c r="Q10" s="94"/>
      <c r="S10" s="95"/>
    </row>
    <row r="11" spans="1:19" s="88" customFormat="1" ht="14.1" customHeight="1">
      <c r="A11" s="430"/>
      <c r="B11" s="444"/>
      <c r="C11" s="445"/>
      <c r="D11" s="447"/>
      <c r="E11" s="115">
        <v>1000</v>
      </c>
      <c r="F11" s="116">
        <v>600</v>
      </c>
      <c r="G11" s="117">
        <v>70</v>
      </c>
      <c r="H11" s="118">
        <v>4</v>
      </c>
      <c r="I11" s="119">
        <f t="shared" ref="I11:I24" si="0">E11*F11*H11/1000000</f>
        <v>2.4</v>
      </c>
      <c r="J11" s="119">
        <f t="shared" ref="J11:J24" si="1">E11*F11*G11*H11/1000000000</f>
        <v>0.16800000000000001</v>
      </c>
      <c r="K11" s="120">
        <f t="shared" ref="K11:K40" si="2">L11*J11/I11</f>
        <v>509.67000000000007</v>
      </c>
      <c r="L11" s="121">
        <f t="shared" ref="L11:L56" si="3">M11*(100%-$L$6)</f>
        <v>7281</v>
      </c>
      <c r="M11" s="121">
        <v>7281</v>
      </c>
      <c r="N11" s="93"/>
      <c r="O11" s="122"/>
      <c r="P11" s="94"/>
      <c r="Q11" s="94"/>
      <c r="S11" s="95"/>
    </row>
    <row r="12" spans="1:19" s="88" customFormat="1" ht="14.1" customHeight="1">
      <c r="A12" s="430"/>
      <c r="B12" s="444"/>
      <c r="C12" s="445"/>
      <c r="D12" s="447"/>
      <c r="E12" s="115">
        <v>1000</v>
      </c>
      <c r="F12" s="116">
        <v>600</v>
      </c>
      <c r="G12" s="117">
        <v>80</v>
      </c>
      <c r="H12" s="118">
        <v>3</v>
      </c>
      <c r="I12" s="119">
        <f t="shared" si="0"/>
        <v>1.8</v>
      </c>
      <c r="J12" s="119">
        <f t="shared" si="1"/>
        <v>0.14399999999999999</v>
      </c>
      <c r="K12" s="120">
        <f t="shared" si="2"/>
        <v>560.64</v>
      </c>
      <c r="L12" s="121">
        <f t="shared" si="3"/>
        <v>7008</v>
      </c>
      <c r="M12" s="121">
        <v>7008</v>
      </c>
      <c r="N12" s="93"/>
      <c r="O12" s="122"/>
      <c r="P12" s="94"/>
      <c r="Q12" s="94"/>
      <c r="S12" s="95"/>
    </row>
    <row r="13" spans="1:19" s="88" customFormat="1" ht="14.1" customHeight="1">
      <c r="A13" s="430"/>
      <c r="B13" s="444"/>
      <c r="C13" s="445"/>
      <c r="D13" s="123"/>
      <c r="E13" s="115">
        <v>1000</v>
      </c>
      <c r="F13" s="116">
        <v>600</v>
      </c>
      <c r="G13" s="117">
        <v>90</v>
      </c>
      <c r="H13" s="118">
        <v>3</v>
      </c>
      <c r="I13" s="119">
        <f t="shared" si="0"/>
        <v>1.8</v>
      </c>
      <c r="J13" s="119">
        <f t="shared" si="1"/>
        <v>0.16200000000000001</v>
      </c>
      <c r="K13" s="120">
        <f t="shared" si="2"/>
        <v>612.63</v>
      </c>
      <c r="L13" s="121">
        <f t="shared" si="3"/>
        <v>6807</v>
      </c>
      <c r="M13" s="121">
        <v>6807</v>
      </c>
      <c r="N13" s="93"/>
      <c r="O13" s="122"/>
      <c r="P13" s="94"/>
      <c r="Q13" s="94"/>
      <c r="S13" s="95"/>
    </row>
    <row r="14" spans="1:19" s="88" customFormat="1" ht="14.1" customHeight="1">
      <c r="A14" s="430"/>
      <c r="B14" s="444"/>
      <c r="C14" s="445"/>
      <c r="D14" s="123" t="s">
        <v>64</v>
      </c>
      <c r="E14" s="115">
        <v>1000</v>
      </c>
      <c r="F14" s="116">
        <v>600</v>
      </c>
      <c r="G14" s="117">
        <v>100</v>
      </c>
      <c r="H14" s="118">
        <v>2</v>
      </c>
      <c r="I14" s="119">
        <f t="shared" si="0"/>
        <v>1.2</v>
      </c>
      <c r="J14" s="119">
        <f t="shared" si="1"/>
        <v>0.12</v>
      </c>
      <c r="K14" s="120">
        <f t="shared" si="2"/>
        <v>664.1</v>
      </c>
      <c r="L14" s="121">
        <f t="shared" si="3"/>
        <v>6641</v>
      </c>
      <c r="M14" s="121">
        <v>6641</v>
      </c>
      <c r="N14" s="93"/>
      <c r="O14" s="122"/>
      <c r="P14" s="94"/>
      <c r="Q14" s="94"/>
      <c r="S14" s="95"/>
    </row>
    <row r="15" spans="1:19" s="88" customFormat="1" ht="14.1" customHeight="1">
      <c r="A15" s="430"/>
      <c r="B15" s="444"/>
      <c r="C15" s="445"/>
      <c r="D15" s="123"/>
      <c r="E15" s="115">
        <v>1000</v>
      </c>
      <c r="F15" s="116">
        <v>600</v>
      </c>
      <c r="G15" s="117">
        <v>110</v>
      </c>
      <c r="H15" s="118">
        <v>2</v>
      </c>
      <c r="I15" s="119">
        <f t="shared" si="0"/>
        <v>1.2</v>
      </c>
      <c r="J15" s="119">
        <f t="shared" si="1"/>
        <v>0.13200000000000001</v>
      </c>
      <c r="K15" s="120">
        <f t="shared" si="2"/>
        <v>715.11000000000013</v>
      </c>
      <c r="L15" s="121">
        <f t="shared" si="3"/>
        <v>6501</v>
      </c>
      <c r="M15" s="121">
        <v>6501</v>
      </c>
      <c r="N15" s="93"/>
      <c r="O15" s="122"/>
      <c r="P15" s="94"/>
      <c r="Q15" s="94"/>
      <c r="S15" s="95"/>
    </row>
    <row r="16" spans="1:19" s="88" customFormat="1" ht="14.1" customHeight="1">
      <c r="A16" s="430"/>
      <c r="B16" s="444"/>
      <c r="C16" s="445"/>
      <c r="D16" s="447" t="s">
        <v>71</v>
      </c>
      <c r="E16" s="115">
        <v>1000</v>
      </c>
      <c r="F16" s="116">
        <v>600</v>
      </c>
      <c r="G16" s="117">
        <v>120</v>
      </c>
      <c r="H16" s="118">
        <v>2</v>
      </c>
      <c r="I16" s="119">
        <f t="shared" si="0"/>
        <v>1.2</v>
      </c>
      <c r="J16" s="119">
        <f t="shared" si="1"/>
        <v>0.14399999999999999</v>
      </c>
      <c r="K16" s="120">
        <f t="shared" si="2"/>
        <v>766.43999999999994</v>
      </c>
      <c r="L16" s="121">
        <f t="shared" si="3"/>
        <v>6387</v>
      </c>
      <c r="M16" s="121">
        <v>6387</v>
      </c>
      <c r="N16" s="93"/>
      <c r="O16" s="122"/>
      <c r="P16" s="94"/>
      <c r="Q16" s="94"/>
      <c r="S16" s="95"/>
    </row>
    <row r="17" spans="1:19" s="88" customFormat="1" ht="14.1" customHeight="1">
      <c r="A17" s="430"/>
      <c r="B17" s="444"/>
      <c r="C17" s="445"/>
      <c r="D17" s="447"/>
      <c r="E17" s="115">
        <v>1000</v>
      </c>
      <c r="F17" s="116">
        <v>600</v>
      </c>
      <c r="G17" s="117">
        <v>130</v>
      </c>
      <c r="H17" s="118">
        <v>2</v>
      </c>
      <c r="I17" s="119">
        <f t="shared" si="0"/>
        <v>1.2</v>
      </c>
      <c r="J17" s="119">
        <f t="shared" si="1"/>
        <v>0.156</v>
      </c>
      <c r="K17" s="120">
        <f t="shared" si="2"/>
        <v>817.83</v>
      </c>
      <c r="L17" s="121">
        <f t="shared" si="3"/>
        <v>6291</v>
      </c>
      <c r="M17" s="121">
        <v>6291</v>
      </c>
      <c r="N17" s="93"/>
      <c r="O17" s="122"/>
      <c r="P17" s="94"/>
      <c r="Q17" s="94"/>
      <c r="S17" s="95"/>
    </row>
    <row r="18" spans="1:19" s="88" customFormat="1" ht="14.1" customHeight="1">
      <c r="A18" s="430"/>
      <c r="B18" s="444"/>
      <c r="C18" s="445"/>
      <c r="D18" s="447"/>
      <c r="E18" s="115">
        <v>1000</v>
      </c>
      <c r="F18" s="116">
        <v>600</v>
      </c>
      <c r="G18" s="117">
        <v>140</v>
      </c>
      <c r="H18" s="118">
        <v>2</v>
      </c>
      <c r="I18" s="119">
        <f t="shared" si="0"/>
        <v>1.2</v>
      </c>
      <c r="J18" s="119">
        <f t="shared" si="1"/>
        <v>0.16800000000000001</v>
      </c>
      <c r="K18" s="120">
        <f t="shared" si="2"/>
        <v>869.82000000000016</v>
      </c>
      <c r="L18" s="121">
        <f t="shared" si="3"/>
        <v>6213</v>
      </c>
      <c r="M18" s="121">
        <v>6213</v>
      </c>
      <c r="N18" s="93"/>
      <c r="O18" s="122"/>
      <c r="P18" s="94"/>
      <c r="Q18" s="94"/>
      <c r="S18" s="95"/>
    </row>
    <row r="19" spans="1:19" s="88" customFormat="1" ht="14.1" customHeight="1">
      <c r="A19" s="430"/>
      <c r="B19" s="444"/>
      <c r="C19" s="445"/>
      <c r="D19" s="447"/>
      <c r="E19" s="115">
        <v>1000</v>
      </c>
      <c r="F19" s="116">
        <v>600</v>
      </c>
      <c r="G19" s="117">
        <v>150</v>
      </c>
      <c r="H19" s="118">
        <v>2</v>
      </c>
      <c r="I19" s="119">
        <f t="shared" si="0"/>
        <v>1.2</v>
      </c>
      <c r="J19" s="119">
        <f t="shared" si="1"/>
        <v>0.18</v>
      </c>
      <c r="K19" s="120">
        <f t="shared" si="2"/>
        <v>928.50000000000011</v>
      </c>
      <c r="L19" s="121">
        <f t="shared" si="3"/>
        <v>6190</v>
      </c>
      <c r="M19" s="121">
        <v>6190</v>
      </c>
      <c r="N19" s="93"/>
      <c r="O19" s="122"/>
      <c r="P19" s="94"/>
      <c r="Q19" s="94"/>
      <c r="S19" s="95"/>
    </row>
    <row r="20" spans="1:19" s="88" customFormat="1" ht="14.1" customHeight="1">
      <c r="A20" s="430"/>
      <c r="B20" s="444"/>
      <c r="C20" s="445"/>
      <c r="D20" s="447"/>
      <c r="E20" s="115">
        <v>1000</v>
      </c>
      <c r="F20" s="116">
        <v>600</v>
      </c>
      <c r="G20" s="117">
        <v>160</v>
      </c>
      <c r="H20" s="118">
        <v>2</v>
      </c>
      <c r="I20" s="119">
        <f t="shared" si="0"/>
        <v>1.2</v>
      </c>
      <c r="J20" s="119">
        <f t="shared" si="1"/>
        <v>0.192</v>
      </c>
      <c r="K20" s="120">
        <f t="shared" si="2"/>
        <v>987.20000000000016</v>
      </c>
      <c r="L20" s="121">
        <f t="shared" si="3"/>
        <v>6170</v>
      </c>
      <c r="M20" s="121">
        <v>6170</v>
      </c>
      <c r="N20" s="93"/>
      <c r="O20" s="122"/>
      <c r="P20" s="94"/>
      <c r="Q20" s="94"/>
      <c r="S20" s="95"/>
    </row>
    <row r="21" spans="1:19" s="88" customFormat="1" ht="14.1" customHeight="1">
      <c r="A21" s="430"/>
      <c r="B21" s="444"/>
      <c r="C21" s="445"/>
      <c r="D21" s="123"/>
      <c r="E21" s="115">
        <v>1000</v>
      </c>
      <c r="F21" s="116">
        <v>600</v>
      </c>
      <c r="G21" s="117">
        <v>170</v>
      </c>
      <c r="H21" s="118">
        <v>1</v>
      </c>
      <c r="I21" s="119">
        <f t="shared" si="0"/>
        <v>0.6</v>
      </c>
      <c r="J21" s="119">
        <f t="shared" si="1"/>
        <v>0.10199999999999999</v>
      </c>
      <c r="K21" s="120">
        <f t="shared" si="2"/>
        <v>1045.33</v>
      </c>
      <c r="L21" s="121">
        <f t="shared" si="3"/>
        <v>6149</v>
      </c>
      <c r="M21" s="121">
        <v>6149</v>
      </c>
      <c r="N21" s="93"/>
      <c r="O21" s="122"/>
      <c r="P21" s="94"/>
      <c r="Q21" s="94"/>
      <c r="S21" s="95"/>
    </row>
    <row r="22" spans="1:19" s="88" customFormat="1" ht="14.1" customHeight="1">
      <c r="A22" s="430"/>
      <c r="B22" s="444"/>
      <c r="C22" s="445"/>
      <c r="D22" s="123"/>
      <c r="E22" s="115">
        <v>1000</v>
      </c>
      <c r="F22" s="116">
        <v>600</v>
      </c>
      <c r="G22" s="117">
        <v>180</v>
      </c>
      <c r="H22" s="118">
        <v>1</v>
      </c>
      <c r="I22" s="119">
        <f t="shared" si="0"/>
        <v>0.6</v>
      </c>
      <c r="J22" s="119">
        <f t="shared" si="1"/>
        <v>0.108</v>
      </c>
      <c r="K22" s="120">
        <f t="shared" si="2"/>
        <v>1106.82</v>
      </c>
      <c r="L22" s="121">
        <f t="shared" si="3"/>
        <v>6149</v>
      </c>
      <c r="M22" s="121">
        <v>6149</v>
      </c>
      <c r="N22" s="93"/>
      <c r="O22" s="122"/>
      <c r="P22" s="94"/>
      <c r="Q22" s="94"/>
      <c r="S22" s="95"/>
    </row>
    <row r="23" spans="1:19" s="88" customFormat="1" ht="14.1" customHeight="1">
      <c r="A23" s="430"/>
      <c r="B23" s="444"/>
      <c r="C23" s="445"/>
      <c r="D23" s="123"/>
      <c r="E23" s="115">
        <v>1000</v>
      </c>
      <c r="F23" s="116">
        <v>600</v>
      </c>
      <c r="G23" s="117">
        <v>190</v>
      </c>
      <c r="H23" s="118">
        <v>1</v>
      </c>
      <c r="I23" s="119">
        <f t="shared" si="0"/>
        <v>0.6</v>
      </c>
      <c r="J23" s="119">
        <f t="shared" si="1"/>
        <v>0.114</v>
      </c>
      <c r="K23" s="120">
        <f t="shared" si="2"/>
        <v>1168.31</v>
      </c>
      <c r="L23" s="121">
        <f t="shared" si="3"/>
        <v>6149</v>
      </c>
      <c r="M23" s="121">
        <v>6149</v>
      </c>
      <c r="N23" s="93"/>
      <c r="O23" s="122"/>
      <c r="P23" s="94"/>
      <c r="Q23" s="94"/>
      <c r="S23" s="95"/>
    </row>
    <row r="24" spans="1:19" s="88" customFormat="1" ht="14.1" customHeight="1">
      <c r="A24" s="438"/>
      <c r="B24" s="439"/>
      <c r="C24" s="440"/>
      <c r="D24" s="124"/>
      <c r="E24" s="125">
        <v>1000</v>
      </c>
      <c r="F24" s="126">
        <v>600</v>
      </c>
      <c r="G24" s="127">
        <v>200</v>
      </c>
      <c r="H24" s="128">
        <v>1</v>
      </c>
      <c r="I24" s="129">
        <f t="shared" si="0"/>
        <v>0.6</v>
      </c>
      <c r="J24" s="129">
        <f t="shared" si="1"/>
        <v>0.12</v>
      </c>
      <c r="K24" s="130">
        <f t="shared" si="2"/>
        <v>1229.8</v>
      </c>
      <c r="L24" s="131">
        <f t="shared" si="3"/>
        <v>6149</v>
      </c>
      <c r="M24" s="131">
        <v>6149</v>
      </c>
      <c r="N24" s="93"/>
      <c r="O24" s="122"/>
      <c r="P24" s="94"/>
      <c r="Q24" s="94"/>
      <c r="S24" s="95"/>
    </row>
    <row r="25" spans="1:19" s="88" customFormat="1" ht="14.1" customHeight="1">
      <c r="A25" s="427" t="s">
        <v>28</v>
      </c>
      <c r="B25" s="436"/>
      <c r="C25" s="436"/>
      <c r="D25" s="446" t="s">
        <v>268</v>
      </c>
      <c r="E25" s="107">
        <v>1000</v>
      </c>
      <c r="F25" s="108">
        <v>600</v>
      </c>
      <c r="G25" s="109">
        <v>60</v>
      </c>
      <c r="H25" s="110">
        <v>4</v>
      </c>
      <c r="I25" s="111">
        <f t="shared" ref="I25:I39" si="4">E25*F25*H25/1000000</f>
        <v>2.4</v>
      </c>
      <c r="J25" s="107">
        <f t="shared" ref="J25:J39" si="5">E25*F25*G25*H25/1000000000</f>
        <v>0.14399999999999999</v>
      </c>
      <c r="K25" s="112">
        <f>L25*J25/I25</f>
        <v>418.02</v>
      </c>
      <c r="L25" s="113">
        <f t="shared" si="3"/>
        <v>6967</v>
      </c>
      <c r="M25" s="113">
        <v>6967</v>
      </c>
      <c r="N25" s="93"/>
      <c r="O25" s="122"/>
      <c r="P25" s="122"/>
      <c r="Q25" s="94"/>
      <c r="S25" s="95"/>
    </row>
    <row r="26" spans="1:19" s="88" customFormat="1" ht="14.1" customHeight="1">
      <c r="A26" s="430"/>
      <c r="B26" s="444"/>
      <c r="C26" s="444"/>
      <c r="D26" s="447"/>
      <c r="E26" s="115">
        <v>1000</v>
      </c>
      <c r="F26" s="116">
        <v>600</v>
      </c>
      <c r="G26" s="117">
        <v>70</v>
      </c>
      <c r="H26" s="118">
        <v>4</v>
      </c>
      <c r="I26" s="119">
        <f t="shared" si="4"/>
        <v>2.4</v>
      </c>
      <c r="J26" s="115">
        <f t="shared" si="5"/>
        <v>0.16800000000000001</v>
      </c>
      <c r="K26" s="120">
        <f t="shared" si="2"/>
        <v>476.63000000000005</v>
      </c>
      <c r="L26" s="121">
        <f t="shared" si="3"/>
        <v>6809</v>
      </c>
      <c r="M26" s="121">
        <v>6809</v>
      </c>
      <c r="N26" s="93"/>
      <c r="O26" s="114"/>
      <c r="P26" s="94"/>
      <c r="Q26" s="94"/>
      <c r="S26" s="95"/>
    </row>
    <row r="27" spans="1:19" s="88" customFormat="1" ht="14.1" customHeight="1">
      <c r="A27" s="430"/>
      <c r="B27" s="444"/>
      <c r="C27" s="444"/>
      <c r="D27" s="447"/>
      <c r="E27" s="115">
        <v>1000</v>
      </c>
      <c r="F27" s="116">
        <v>600</v>
      </c>
      <c r="G27" s="117">
        <v>80</v>
      </c>
      <c r="H27" s="118">
        <v>3</v>
      </c>
      <c r="I27" s="119">
        <f t="shared" si="4"/>
        <v>1.8</v>
      </c>
      <c r="J27" s="115">
        <f t="shared" si="5"/>
        <v>0.14399999999999999</v>
      </c>
      <c r="K27" s="120">
        <f t="shared" si="2"/>
        <v>534.07999999999993</v>
      </c>
      <c r="L27" s="121">
        <f t="shared" si="3"/>
        <v>6676</v>
      </c>
      <c r="M27" s="121">
        <v>6676</v>
      </c>
      <c r="N27" s="93"/>
      <c r="O27" s="122"/>
      <c r="P27" s="114"/>
      <c r="Q27" s="94"/>
      <c r="S27" s="95"/>
    </row>
    <row r="28" spans="1:19" s="88" customFormat="1" ht="14.1" customHeight="1">
      <c r="A28" s="430"/>
      <c r="B28" s="444"/>
      <c r="C28" s="444"/>
      <c r="D28" s="123"/>
      <c r="E28" s="115">
        <v>1000</v>
      </c>
      <c r="F28" s="116">
        <v>600</v>
      </c>
      <c r="G28" s="117">
        <v>90</v>
      </c>
      <c r="H28" s="118">
        <v>3</v>
      </c>
      <c r="I28" s="119">
        <f t="shared" si="4"/>
        <v>1.8</v>
      </c>
      <c r="J28" s="115">
        <f t="shared" si="5"/>
        <v>0.16200000000000001</v>
      </c>
      <c r="K28" s="120">
        <f t="shared" si="2"/>
        <v>583.47</v>
      </c>
      <c r="L28" s="121">
        <f t="shared" si="3"/>
        <v>6483</v>
      </c>
      <c r="M28" s="121">
        <v>6483</v>
      </c>
      <c r="N28" s="93"/>
      <c r="O28" s="122"/>
      <c r="P28" s="94"/>
      <c r="Q28" s="94"/>
      <c r="S28" s="95"/>
    </row>
    <row r="29" spans="1:19" s="88" customFormat="1" ht="14.1" customHeight="1">
      <c r="A29" s="430"/>
      <c r="B29" s="444"/>
      <c r="C29" s="444"/>
      <c r="D29" s="123" t="s">
        <v>64</v>
      </c>
      <c r="E29" s="115">
        <v>1000</v>
      </c>
      <c r="F29" s="116">
        <v>600</v>
      </c>
      <c r="G29" s="117">
        <v>100</v>
      </c>
      <c r="H29" s="118">
        <v>3</v>
      </c>
      <c r="I29" s="119">
        <f t="shared" si="4"/>
        <v>1.8</v>
      </c>
      <c r="J29" s="132">
        <f t="shared" si="5"/>
        <v>0.18</v>
      </c>
      <c r="K29" s="120">
        <f t="shared" si="2"/>
        <v>632.4</v>
      </c>
      <c r="L29" s="121">
        <f t="shared" si="3"/>
        <v>6324</v>
      </c>
      <c r="M29" s="121">
        <v>6324</v>
      </c>
      <c r="N29" s="93"/>
      <c r="O29" s="122"/>
      <c r="P29" s="431"/>
      <c r="Q29" s="94"/>
      <c r="S29" s="95"/>
    </row>
    <row r="30" spans="1:19" s="88" customFormat="1" ht="14.1" customHeight="1">
      <c r="A30" s="430"/>
      <c r="B30" s="444"/>
      <c r="C30" s="444"/>
      <c r="D30" s="133"/>
      <c r="E30" s="115">
        <v>1000</v>
      </c>
      <c r="F30" s="116">
        <v>600</v>
      </c>
      <c r="G30" s="117">
        <v>110</v>
      </c>
      <c r="H30" s="118">
        <v>2</v>
      </c>
      <c r="I30" s="119">
        <f t="shared" si="4"/>
        <v>1.2</v>
      </c>
      <c r="J30" s="115">
        <f t="shared" si="5"/>
        <v>0.13200000000000001</v>
      </c>
      <c r="K30" s="120">
        <f t="shared" si="2"/>
        <v>680.90000000000009</v>
      </c>
      <c r="L30" s="121">
        <f t="shared" si="3"/>
        <v>6190</v>
      </c>
      <c r="M30" s="121">
        <v>6190</v>
      </c>
      <c r="N30" s="134"/>
      <c r="O30" s="122"/>
      <c r="P30" s="431"/>
      <c r="Q30" s="94"/>
      <c r="S30" s="95"/>
    </row>
    <row r="31" spans="1:19" s="88" customFormat="1" ht="14.1" customHeight="1">
      <c r="A31" s="430"/>
      <c r="B31" s="444"/>
      <c r="C31" s="444"/>
      <c r="D31" s="447" t="s">
        <v>72</v>
      </c>
      <c r="E31" s="115">
        <v>1000</v>
      </c>
      <c r="F31" s="116">
        <v>600</v>
      </c>
      <c r="G31" s="117">
        <v>120</v>
      </c>
      <c r="H31" s="118">
        <v>2</v>
      </c>
      <c r="I31" s="119">
        <f t="shared" si="4"/>
        <v>1.2</v>
      </c>
      <c r="J31" s="115">
        <f t="shared" si="5"/>
        <v>0.14399999999999999</v>
      </c>
      <c r="K31" s="120">
        <f t="shared" si="2"/>
        <v>729.95999999999992</v>
      </c>
      <c r="L31" s="121">
        <f t="shared" si="3"/>
        <v>6083</v>
      </c>
      <c r="M31" s="121">
        <v>6083</v>
      </c>
      <c r="N31" s="93"/>
      <c r="O31" s="122"/>
      <c r="P31" s="431"/>
      <c r="Q31" s="94"/>
      <c r="S31" s="95"/>
    </row>
    <row r="32" spans="1:19" s="88" customFormat="1" ht="14.1" customHeight="1">
      <c r="A32" s="430"/>
      <c r="B32" s="444"/>
      <c r="C32" s="444"/>
      <c r="D32" s="447"/>
      <c r="E32" s="115">
        <v>1000</v>
      </c>
      <c r="F32" s="116">
        <v>600</v>
      </c>
      <c r="G32" s="117">
        <v>130</v>
      </c>
      <c r="H32" s="118">
        <v>2</v>
      </c>
      <c r="I32" s="119">
        <f t="shared" si="4"/>
        <v>1.2</v>
      </c>
      <c r="J32" s="115">
        <f t="shared" si="5"/>
        <v>0.156</v>
      </c>
      <c r="K32" s="120">
        <f t="shared" si="2"/>
        <v>778.83</v>
      </c>
      <c r="L32" s="121">
        <f t="shared" si="3"/>
        <v>5991</v>
      </c>
      <c r="M32" s="121">
        <v>5991</v>
      </c>
      <c r="N32" s="93"/>
      <c r="O32" s="122"/>
      <c r="P32" s="431"/>
      <c r="Q32" s="94"/>
      <c r="S32" s="95"/>
    </row>
    <row r="33" spans="1:19" s="88" customFormat="1" ht="14.1" customHeight="1">
      <c r="A33" s="430"/>
      <c r="B33" s="444"/>
      <c r="C33" s="444"/>
      <c r="D33" s="447"/>
      <c r="E33" s="115">
        <v>1000</v>
      </c>
      <c r="F33" s="116">
        <v>600</v>
      </c>
      <c r="G33" s="117">
        <v>140</v>
      </c>
      <c r="H33" s="118">
        <v>2</v>
      </c>
      <c r="I33" s="119">
        <f t="shared" si="4"/>
        <v>1.2</v>
      </c>
      <c r="J33" s="115">
        <f t="shared" si="5"/>
        <v>0.16800000000000001</v>
      </c>
      <c r="K33" s="120">
        <f t="shared" si="2"/>
        <v>828.5200000000001</v>
      </c>
      <c r="L33" s="121">
        <f t="shared" si="3"/>
        <v>5918</v>
      </c>
      <c r="M33" s="121">
        <v>5918</v>
      </c>
      <c r="N33" s="93"/>
      <c r="O33" s="122"/>
      <c r="P33" s="94"/>
      <c r="Q33" s="94"/>
      <c r="S33" s="95"/>
    </row>
    <row r="34" spans="1:19" s="88" customFormat="1" ht="14.1" customHeight="1">
      <c r="A34" s="430"/>
      <c r="B34" s="444"/>
      <c r="C34" s="444"/>
      <c r="D34" s="447"/>
      <c r="E34" s="115">
        <v>1000</v>
      </c>
      <c r="F34" s="116">
        <v>600</v>
      </c>
      <c r="G34" s="117">
        <v>150</v>
      </c>
      <c r="H34" s="118">
        <v>2</v>
      </c>
      <c r="I34" s="119">
        <f t="shared" si="4"/>
        <v>1.2</v>
      </c>
      <c r="J34" s="115">
        <f t="shared" si="5"/>
        <v>0.18</v>
      </c>
      <c r="K34" s="120">
        <f t="shared" si="2"/>
        <v>877.35</v>
      </c>
      <c r="L34" s="121">
        <f t="shared" si="3"/>
        <v>5849</v>
      </c>
      <c r="M34" s="121">
        <v>5849</v>
      </c>
      <c r="N34" s="93"/>
      <c r="O34" s="122"/>
      <c r="P34" s="94"/>
      <c r="Q34" s="94"/>
      <c r="S34" s="95"/>
    </row>
    <row r="35" spans="1:19" s="88" customFormat="1" ht="14.1" customHeight="1">
      <c r="A35" s="430"/>
      <c r="B35" s="444"/>
      <c r="C35" s="444"/>
      <c r="D35" s="123"/>
      <c r="E35" s="115">
        <v>1000</v>
      </c>
      <c r="F35" s="116">
        <v>600</v>
      </c>
      <c r="G35" s="117">
        <v>160</v>
      </c>
      <c r="H35" s="118">
        <v>2</v>
      </c>
      <c r="I35" s="119">
        <f t="shared" si="4"/>
        <v>1.2</v>
      </c>
      <c r="J35" s="115">
        <f t="shared" si="5"/>
        <v>0.192</v>
      </c>
      <c r="K35" s="120">
        <f t="shared" si="2"/>
        <v>926.40000000000009</v>
      </c>
      <c r="L35" s="121">
        <f t="shared" si="3"/>
        <v>5790</v>
      </c>
      <c r="M35" s="121">
        <v>5790</v>
      </c>
      <c r="N35" s="93"/>
      <c r="O35" s="122"/>
      <c r="P35" s="94"/>
      <c r="Q35" s="94"/>
      <c r="S35" s="95"/>
    </row>
    <row r="36" spans="1:19" s="88" customFormat="1" ht="14.1" customHeight="1">
      <c r="A36" s="430"/>
      <c r="B36" s="444"/>
      <c r="C36" s="444"/>
      <c r="D36" s="123"/>
      <c r="E36" s="115">
        <v>1000</v>
      </c>
      <c r="F36" s="116">
        <v>600</v>
      </c>
      <c r="G36" s="117">
        <v>170</v>
      </c>
      <c r="H36" s="118">
        <v>2</v>
      </c>
      <c r="I36" s="119">
        <f t="shared" si="4"/>
        <v>1.2</v>
      </c>
      <c r="J36" s="115">
        <f t="shared" si="5"/>
        <v>0.20399999999999999</v>
      </c>
      <c r="K36" s="120">
        <f t="shared" si="2"/>
        <v>973.41999999999985</v>
      </c>
      <c r="L36" s="121">
        <f t="shared" si="3"/>
        <v>5726</v>
      </c>
      <c r="M36" s="121">
        <v>5726</v>
      </c>
      <c r="N36" s="93"/>
      <c r="O36" s="122"/>
      <c r="P36" s="94"/>
      <c r="Q36" s="94"/>
      <c r="S36" s="95"/>
    </row>
    <row r="37" spans="1:19" s="88" customFormat="1" ht="14.1" customHeight="1">
      <c r="A37" s="430"/>
      <c r="B37" s="444"/>
      <c r="C37" s="444"/>
      <c r="D37" s="123"/>
      <c r="E37" s="115">
        <v>1000</v>
      </c>
      <c r="F37" s="116">
        <v>600</v>
      </c>
      <c r="G37" s="117">
        <v>180</v>
      </c>
      <c r="H37" s="118">
        <v>2</v>
      </c>
      <c r="I37" s="119">
        <f t="shared" si="4"/>
        <v>1.2</v>
      </c>
      <c r="J37" s="115">
        <f t="shared" si="5"/>
        <v>0.216</v>
      </c>
      <c r="K37" s="120">
        <f t="shared" si="2"/>
        <v>1012.3199999999999</v>
      </c>
      <c r="L37" s="121">
        <f t="shared" si="3"/>
        <v>5624</v>
      </c>
      <c r="M37" s="121">
        <v>5624</v>
      </c>
      <c r="N37" s="93"/>
      <c r="O37" s="122"/>
      <c r="P37" s="94"/>
      <c r="Q37" s="94"/>
      <c r="S37" s="95"/>
    </row>
    <row r="38" spans="1:19" s="88" customFormat="1" ht="14.1" customHeight="1">
      <c r="A38" s="430"/>
      <c r="B38" s="444"/>
      <c r="C38" s="444"/>
      <c r="D38" s="123"/>
      <c r="E38" s="115">
        <v>1000</v>
      </c>
      <c r="F38" s="116">
        <v>600</v>
      </c>
      <c r="G38" s="117">
        <v>190</v>
      </c>
      <c r="H38" s="118">
        <v>1</v>
      </c>
      <c r="I38" s="119">
        <f t="shared" si="4"/>
        <v>0.6</v>
      </c>
      <c r="J38" s="115">
        <f t="shared" si="5"/>
        <v>0.114</v>
      </c>
      <c r="K38" s="120">
        <f t="shared" si="2"/>
        <v>1068.56</v>
      </c>
      <c r="L38" s="121">
        <f t="shared" si="3"/>
        <v>5624</v>
      </c>
      <c r="M38" s="121">
        <v>5624</v>
      </c>
      <c r="N38" s="93"/>
      <c r="O38" s="122"/>
      <c r="P38" s="94"/>
      <c r="Q38" s="94"/>
      <c r="S38" s="95"/>
    </row>
    <row r="39" spans="1:19" s="88" customFormat="1" ht="14.1" customHeight="1">
      <c r="A39" s="438"/>
      <c r="B39" s="439"/>
      <c r="C39" s="439"/>
      <c r="D39" s="135"/>
      <c r="E39" s="125">
        <v>1000</v>
      </c>
      <c r="F39" s="126">
        <v>600</v>
      </c>
      <c r="G39" s="127">
        <v>200</v>
      </c>
      <c r="H39" s="128">
        <v>1</v>
      </c>
      <c r="I39" s="129">
        <f t="shared" si="4"/>
        <v>0.6</v>
      </c>
      <c r="J39" s="125">
        <f t="shared" si="5"/>
        <v>0.12</v>
      </c>
      <c r="K39" s="130">
        <f t="shared" si="2"/>
        <v>1124.8</v>
      </c>
      <c r="L39" s="131">
        <f t="shared" si="3"/>
        <v>5624</v>
      </c>
      <c r="M39" s="131">
        <v>5624</v>
      </c>
      <c r="N39" s="93"/>
      <c r="O39" s="122"/>
      <c r="P39" s="94"/>
      <c r="Q39" s="94"/>
      <c r="S39" s="95"/>
    </row>
    <row r="40" spans="1:19" s="88" customFormat="1" ht="14.1" customHeight="1">
      <c r="A40" s="427" t="s">
        <v>17</v>
      </c>
      <c r="B40" s="436"/>
      <c r="C40" s="436"/>
      <c r="D40" s="136" t="s">
        <v>57</v>
      </c>
      <c r="E40" s="115">
        <v>1000</v>
      </c>
      <c r="F40" s="116">
        <v>600</v>
      </c>
      <c r="G40" s="137">
        <v>40</v>
      </c>
      <c r="H40" s="118">
        <v>4</v>
      </c>
      <c r="I40" s="119">
        <f>E40*F40*H40/1000000</f>
        <v>2.4</v>
      </c>
      <c r="J40" s="119">
        <f>E40*F40*G40*H40/1000000000</f>
        <v>9.6000000000000002E-2</v>
      </c>
      <c r="K40" s="121">
        <f t="shared" si="2"/>
        <v>296.96000000000004</v>
      </c>
      <c r="L40" s="121">
        <f t="shared" si="3"/>
        <v>7424</v>
      </c>
      <c r="M40" s="138">
        <v>7424</v>
      </c>
      <c r="N40" s="93"/>
      <c r="O40" s="122"/>
      <c r="P40" s="94"/>
      <c r="Q40" s="94"/>
      <c r="S40" s="95"/>
    </row>
    <row r="41" spans="1:19" s="88" customFormat="1" ht="14.1" customHeight="1">
      <c r="A41" s="430"/>
      <c r="B41" s="444"/>
      <c r="C41" s="444"/>
      <c r="D41" s="123"/>
      <c r="E41" s="115">
        <v>1000</v>
      </c>
      <c r="F41" s="116">
        <v>600</v>
      </c>
      <c r="G41" s="137">
        <v>50</v>
      </c>
      <c r="H41" s="118">
        <v>4</v>
      </c>
      <c r="I41" s="119">
        <f t="shared" ref="I41:I56" si="6">E41*F41*H41/1000000</f>
        <v>2.4</v>
      </c>
      <c r="J41" s="119">
        <f t="shared" ref="J41:J56" si="7">E41*F41*G41*H41/1000000000</f>
        <v>0.12</v>
      </c>
      <c r="K41" s="121">
        <f t="shared" ref="K41:K56" si="8">L41*J41/I41</f>
        <v>371.2</v>
      </c>
      <c r="L41" s="121">
        <f t="shared" si="3"/>
        <v>7424</v>
      </c>
      <c r="M41" s="121">
        <v>7424</v>
      </c>
      <c r="N41" s="93"/>
      <c r="O41" s="122"/>
      <c r="P41" s="94"/>
      <c r="Q41" s="94"/>
      <c r="S41" s="95"/>
    </row>
    <row r="42" spans="1:19" s="88" customFormat="1" ht="14.1" customHeight="1">
      <c r="A42" s="430"/>
      <c r="B42" s="444"/>
      <c r="C42" s="444"/>
      <c r="D42" s="447" t="s">
        <v>73</v>
      </c>
      <c r="E42" s="139">
        <v>1000</v>
      </c>
      <c r="F42" s="140">
        <v>600</v>
      </c>
      <c r="G42" s="141">
        <v>60</v>
      </c>
      <c r="H42" s="142">
        <v>4</v>
      </c>
      <c r="I42" s="143">
        <f t="shared" si="6"/>
        <v>2.4</v>
      </c>
      <c r="J42" s="143">
        <f t="shared" si="7"/>
        <v>0.14399999999999999</v>
      </c>
      <c r="K42" s="144">
        <f t="shared" si="8"/>
        <v>445.43999999999994</v>
      </c>
      <c r="L42" s="121">
        <f t="shared" si="3"/>
        <v>7424</v>
      </c>
      <c r="M42" s="121">
        <v>7424</v>
      </c>
      <c r="N42" s="93"/>
      <c r="O42" s="114"/>
      <c r="P42" s="94"/>
      <c r="Q42" s="94"/>
      <c r="S42" s="95"/>
    </row>
    <row r="43" spans="1:19" s="88" customFormat="1" ht="14.1" customHeight="1">
      <c r="A43" s="430"/>
      <c r="B43" s="444"/>
      <c r="C43" s="444"/>
      <c r="D43" s="447"/>
      <c r="E43" s="139">
        <v>1000</v>
      </c>
      <c r="F43" s="140">
        <v>600</v>
      </c>
      <c r="G43" s="141">
        <v>70</v>
      </c>
      <c r="H43" s="142">
        <v>4</v>
      </c>
      <c r="I43" s="143">
        <f t="shared" si="6"/>
        <v>2.4</v>
      </c>
      <c r="J43" s="143">
        <f t="shared" si="7"/>
        <v>0.16800000000000001</v>
      </c>
      <c r="K43" s="144">
        <f t="shared" si="8"/>
        <v>519.68000000000006</v>
      </c>
      <c r="L43" s="121">
        <f t="shared" si="3"/>
        <v>7424</v>
      </c>
      <c r="M43" s="121">
        <v>7424</v>
      </c>
      <c r="N43" s="93"/>
      <c r="O43" s="114"/>
      <c r="P43" s="94"/>
      <c r="Q43" s="94"/>
      <c r="S43" s="95"/>
    </row>
    <row r="44" spans="1:19" s="88" customFormat="1" ht="14.1" customHeight="1">
      <c r="A44" s="430"/>
      <c r="B44" s="444"/>
      <c r="C44" s="444"/>
      <c r="D44" s="447"/>
      <c r="E44" s="139">
        <v>1000</v>
      </c>
      <c r="F44" s="140">
        <v>600</v>
      </c>
      <c r="G44" s="141">
        <v>80</v>
      </c>
      <c r="H44" s="142">
        <v>2</v>
      </c>
      <c r="I44" s="143">
        <f t="shared" si="6"/>
        <v>1.2</v>
      </c>
      <c r="J44" s="143">
        <f t="shared" si="7"/>
        <v>9.6000000000000002E-2</v>
      </c>
      <c r="K44" s="144">
        <f t="shared" si="8"/>
        <v>593.92000000000007</v>
      </c>
      <c r="L44" s="121">
        <f t="shared" si="3"/>
        <v>7424</v>
      </c>
      <c r="M44" s="121">
        <v>7424</v>
      </c>
      <c r="N44" s="93"/>
      <c r="O44" s="122"/>
      <c r="P44" s="94"/>
      <c r="Q44" s="94"/>
      <c r="S44" s="95"/>
    </row>
    <row r="45" spans="1:19" s="88" customFormat="1" ht="14.1" customHeight="1">
      <c r="A45" s="430"/>
      <c r="B45" s="444"/>
      <c r="C45" s="444"/>
      <c r="D45" s="447"/>
      <c r="E45" s="139">
        <v>1000</v>
      </c>
      <c r="F45" s="140">
        <v>600</v>
      </c>
      <c r="G45" s="141">
        <v>90</v>
      </c>
      <c r="H45" s="142">
        <v>2</v>
      </c>
      <c r="I45" s="143">
        <f t="shared" si="6"/>
        <v>1.2</v>
      </c>
      <c r="J45" s="143">
        <f t="shared" si="7"/>
        <v>0.108</v>
      </c>
      <c r="K45" s="144">
        <f t="shared" si="8"/>
        <v>668.16000000000008</v>
      </c>
      <c r="L45" s="121">
        <f t="shared" si="3"/>
        <v>7424</v>
      </c>
      <c r="M45" s="121">
        <v>7424</v>
      </c>
      <c r="N45" s="93"/>
      <c r="O45" s="122"/>
      <c r="P45" s="94"/>
      <c r="Q45" s="94"/>
      <c r="S45" s="95"/>
    </row>
    <row r="46" spans="1:19" s="88" customFormat="1" ht="14.1" customHeight="1">
      <c r="A46" s="430"/>
      <c r="B46" s="444"/>
      <c r="C46" s="444"/>
      <c r="D46" s="133"/>
      <c r="E46" s="139">
        <v>1000</v>
      </c>
      <c r="F46" s="140">
        <v>600</v>
      </c>
      <c r="G46" s="141">
        <v>100</v>
      </c>
      <c r="H46" s="145">
        <v>2</v>
      </c>
      <c r="I46" s="143">
        <f t="shared" si="6"/>
        <v>1.2</v>
      </c>
      <c r="J46" s="143">
        <f t="shared" si="7"/>
        <v>0.12</v>
      </c>
      <c r="K46" s="146">
        <f t="shared" si="8"/>
        <v>742.4</v>
      </c>
      <c r="L46" s="121">
        <f t="shared" si="3"/>
        <v>7424</v>
      </c>
      <c r="M46" s="121">
        <v>7424</v>
      </c>
      <c r="N46" s="93"/>
      <c r="O46" s="122"/>
      <c r="P46" s="94"/>
      <c r="Q46" s="94"/>
      <c r="S46" s="95"/>
    </row>
    <row r="47" spans="1:19" s="88" customFormat="1" ht="14.1" customHeight="1">
      <c r="A47" s="430"/>
      <c r="B47" s="444"/>
      <c r="C47" s="444"/>
      <c r="D47" s="123"/>
      <c r="E47" s="139">
        <v>1000</v>
      </c>
      <c r="F47" s="140">
        <v>600</v>
      </c>
      <c r="G47" s="141">
        <v>110</v>
      </c>
      <c r="H47" s="142">
        <v>2</v>
      </c>
      <c r="I47" s="143">
        <f t="shared" si="6"/>
        <v>1.2</v>
      </c>
      <c r="J47" s="143">
        <f t="shared" si="7"/>
        <v>0.13200000000000001</v>
      </c>
      <c r="K47" s="144">
        <f t="shared" si="8"/>
        <v>816.6400000000001</v>
      </c>
      <c r="L47" s="121">
        <f t="shared" si="3"/>
        <v>7424</v>
      </c>
      <c r="M47" s="121">
        <v>7424</v>
      </c>
      <c r="N47" s="93"/>
      <c r="O47" s="122"/>
      <c r="P47" s="94"/>
      <c r="Q47" s="94"/>
      <c r="S47" s="95"/>
    </row>
    <row r="48" spans="1:19" s="88" customFormat="1" ht="14.1" customHeight="1">
      <c r="A48" s="430"/>
      <c r="B48" s="444"/>
      <c r="C48" s="444"/>
      <c r="D48" s="123"/>
      <c r="E48" s="139">
        <v>1000</v>
      </c>
      <c r="F48" s="140">
        <v>600</v>
      </c>
      <c r="G48" s="141">
        <v>120</v>
      </c>
      <c r="H48" s="142">
        <v>2</v>
      </c>
      <c r="I48" s="143">
        <f t="shared" si="6"/>
        <v>1.2</v>
      </c>
      <c r="J48" s="143">
        <f t="shared" si="7"/>
        <v>0.14399999999999999</v>
      </c>
      <c r="K48" s="144">
        <f t="shared" si="8"/>
        <v>890.87999999999988</v>
      </c>
      <c r="L48" s="121">
        <f t="shared" si="3"/>
        <v>7424</v>
      </c>
      <c r="M48" s="121">
        <v>7424</v>
      </c>
      <c r="N48" s="93"/>
      <c r="O48" s="122"/>
      <c r="P48" s="94"/>
      <c r="Q48" s="94"/>
      <c r="S48" s="95"/>
    </row>
    <row r="49" spans="1:19" s="88" customFormat="1" ht="14.1" customHeight="1">
      <c r="A49" s="430"/>
      <c r="B49" s="444"/>
      <c r="C49" s="444"/>
      <c r="D49" s="123"/>
      <c r="E49" s="139">
        <v>1000</v>
      </c>
      <c r="F49" s="140">
        <v>600</v>
      </c>
      <c r="G49" s="141">
        <v>130</v>
      </c>
      <c r="H49" s="142">
        <v>2</v>
      </c>
      <c r="I49" s="143">
        <f t="shared" si="6"/>
        <v>1.2</v>
      </c>
      <c r="J49" s="143">
        <f t="shared" si="7"/>
        <v>0.156</v>
      </c>
      <c r="K49" s="144">
        <f t="shared" si="8"/>
        <v>965.12</v>
      </c>
      <c r="L49" s="121">
        <f t="shared" si="3"/>
        <v>7424</v>
      </c>
      <c r="M49" s="121">
        <v>7424</v>
      </c>
      <c r="N49" s="93"/>
      <c r="O49" s="122"/>
      <c r="P49" s="94"/>
      <c r="Q49" s="94"/>
      <c r="S49" s="95"/>
    </row>
    <row r="50" spans="1:19" s="88" customFormat="1" ht="14.1" customHeight="1">
      <c r="A50" s="430"/>
      <c r="B50" s="444"/>
      <c r="C50" s="444"/>
      <c r="D50" s="123"/>
      <c r="E50" s="139">
        <v>1000</v>
      </c>
      <c r="F50" s="140">
        <v>600</v>
      </c>
      <c r="G50" s="141">
        <v>140</v>
      </c>
      <c r="H50" s="142">
        <v>2</v>
      </c>
      <c r="I50" s="143">
        <f t="shared" si="6"/>
        <v>1.2</v>
      </c>
      <c r="J50" s="143">
        <f t="shared" si="7"/>
        <v>0.16800000000000001</v>
      </c>
      <c r="K50" s="144">
        <f t="shared" si="8"/>
        <v>1039.3600000000001</v>
      </c>
      <c r="L50" s="121">
        <f t="shared" si="3"/>
        <v>7424</v>
      </c>
      <c r="M50" s="121">
        <v>7424</v>
      </c>
      <c r="N50" s="93"/>
      <c r="O50" s="122"/>
      <c r="P50" s="94"/>
      <c r="Q50" s="94"/>
      <c r="S50" s="95"/>
    </row>
    <row r="51" spans="1:19" s="88" customFormat="1" ht="14.1" customHeight="1">
      <c r="A51" s="430"/>
      <c r="B51" s="444"/>
      <c r="C51" s="444"/>
      <c r="D51" s="133"/>
      <c r="E51" s="139">
        <v>1000</v>
      </c>
      <c r="F51" s="140">
        <v>600</v>
      </c>
      <c r="G51" s="141">
        <v>150</v>
      </c>
      <c r="H51" s="142">
        <v>2</v>
      </c>
      <c r="I51" s="143">
        <f t="shared" si="6"/>
        <v>1.2</v>
      </c>
      <c r="J51" s="143">
        <f t="shared" si="7"/>
        <v>0.18</v>
      </c>
      <c r="K51" s="144">
        <f t="shared" si="8"/>
        <v>1113.5999999999999</v>
      </c>
      <c r="L51" s="121">
        <f t="shared" si="3"/>
        <v>7424</v>
      </c>
      <c r="M51" s="121">
        <v>7424</v>
      </c>
      <c r="N51" s="93"/>
      <c r="O51" s="122"/>
      <c r="P51" s="94"/>
      <c r="Q51" s="94"/>
      <c r="S51" s="95"/>
    </row>
    <row r="52" spans="1:19" s="88" customFormat="1" ht="14.1" customHeight="1">
      <c r="A52" s="430"/>
      <c r="B52" s="444"/>
      <c r="C52" s="444"/>
      <c r="D52" s="147"/>
      <c r="E52" s="139">
        <v>1000</v>
      </c>
      <c r="F52" s="140">
        <v>600</v>
      </c>
      <c r="G52" s="141">
        <v>160</v>
      </c>
      <c r="H52" s="142">
        <v>1</v>
      </c>
      <c r="I52" s="143">
        <f t="shared" si="6"/>
        <v>0.6</v>
      </c>
      <c r="J52" s="143">
        <f t="shared" si="7"/>
        <v>9.6000000000000002E-2</v>
      </c>
      <c r="K52" s="144">
        <f t="shared" si="8"/>
        <v>1187.8400000000001</v>
      </c>
      <c r="L52" s="121">
        <f t="shared" si="3"/>
        <v>7424</v>
      </c>
      <c r="M52" s="121">
        <v>7424</v>
      </c>
      <c r="N52" s="93"/>
      <c r="O52" s="122"/>
      <c r="P52" s="94"/>
      <c r="Q52" s="94"/>
      <c r="S52" s="95"/>
    </row>
    <row r="53" spans="1:19" s="88" customFormat="1" ht="14.1" customHeight="1">
      <c r="A53" s="430"/>
      <c r="B53" s="444"/>
      <c r="C53" s="444"/>
      <c r="D53" s="147"/>
      <c r="E53" s="139">
        <v>1000</v>
      </c>
      <c r="F53" s="140">
        <v>600</v>
      </c>
      <c r="G53" s="141">
        <v>170</v>
      </c>
      <c r="H53" s="142">
        <v>1</v>
      </c>
      <c r="I53" s="143">
        <f t="shared" si="6"/>
        <v>0.6</v>
      </c>
      <c r="J53" s="143">
        <f t="shared" si="7"/>
        <v>0.10199999999999999</v>
      </c>
      <c r="K53" s="144">
        <f t="shared" si="8"/>
        <v>1262.08</v>
      </c>
      <c r="L53" s="121">
        <f t="shared" si="3"/>
        <v>7424</v>
      </c>
      <c r="M53" s="121">
        <v>7424</v>
      </c>
      <c r="N53" s="93"/>
      <c r="O53" s="122"/>
      <c r="P53" s="94"/>
      <c r="Q53" s="94"/>
      <c r="S53" s="95"/>
    </row>
    <row r="54" spans="1:19" s="88" customFormat="1" ht="14.1" customHeight="1">
      <c r="A54" s="430"/>
      <c r="B54" s="444"/>
      <c r="C54" s="444"/>
      <c r="D54" s="133"/>
      <c r="E54" s="139">
        <v>1000</v>
      </c>
      <c r="F54" s="140">
        <v>600</v>
      </c>
      <c r="G54" s="141">
        <v>180</v>
      </c>
      <c r="H54" s="142">
        <v>1</v>
      </c>
      <c r="I54" s="143">
        <f t="shared" si="6"/>
        <v>0.6</v>
      </c>
      <c r="J54" s="143">
        <f t="shared" si="7"/>
        <v>0.108</v>
      </c>
      <c r="K54" s="144">
        <f t="shared" si="8"/>
        <v>1336.3200000000002</v>
      </c>
      <c r="L54" s="121">
        <f t="shared" si="3"/>
        <v>7424</v>
      </c>
      <c r="M54" s="121">
        <v>7424</v>
      </c>
      <c r="N54" s="93"/>
      <c r="O54" s="122"/>
      <c r="P54" s="94"/>
      <c r="Q54" s="94"/>
      <c r="S54" s="95"/>
    </row>
    <row r="55" spans="1:19" s="88" customFormat="1" ht="14.1" customHeight="1">
      <c r="A55" s="430"/>
      <c r="B55" s="444"/>
      <c r="C55" s="444"/>
      <c r="D55" s="133"/>
      <c r="E55" s="139">
        <v>1000</v>
      </c>
      <c r="F55" s="140">
        <v>600</v>
      </c>
      <c r="G55" s="141">
        <v>190</v>
      </c>
      <c r="H55" s="142">
        <v>1</v>
      </c>
      <c r="I55" s="143">
        <f t="shared" si="6"/>
        <v>0.6</v>
      </c>
      <c r="J55" s="143">
        <f t="shared" si="7"/>
        <v>0.114</v>
      </c>
      <c r="K55" s="144">
        <f t="shared" si="8"/>
        <v>1410.5600000000002</v>
      </c>
      <c r="L55" s="121">
        <f t="shared" si="3"/>
        <v>7424</v>
      </c>
      <c r="M55" s="121">
        <v>7424</v>
      </c>
      <c r="N55" s="93"/>
      <c r="O55" s="122"/>
      <c r="P55" s="94"/>
      <c r="Q55" s="94"/>
      <c r="S55" s="95"/>
    </row>
    <row r="56" spans="1:19" s="88" customFormat="1" ht="14.1" customHeight="1">
      <c r="A56" s="438"/>
      <c r="B56" s="439"/>
      <c r="C56" s="439"/>
      <c r="D56" s="135"/>
      <c r="E56" s="148">
        <v>1000</v>
      </c>
      <c r="F56" s="149">
        <v>600</v>
      </c>
      <c r="G56" s="150">
        <v>200</v>
      </c>
      <c r="H56" s="151">
        <v>1</v>
      </c>
      <c r="I56" s="152">
        <f t="shared" si="6"/>
        <v>0.6</v>
      </c>
      <c r="J56" s="152">
        <f t="shared" si="7"/>
        <v>0.12</v>
      </c>
      <c r="K56" s="153">
        <f t="shared" si="8"/>
        <v>1484.8</v>
      </c>
      <c r="L56" s="131">
        <f t="shared" si="3"/>
        <v>7424</v>
      </c>
      <c r="M56" s="131">
        <v>7424</v>
      </c>
      <c r="N56" s="93"/>
      <c r="O56" s="122"/>
      <c r="P56" s="94"/>
      <c r="Q56" s="94"/>
      <c r="S56" s="95"/>
    </row>
    <row r="57" spans="1:19" s="88" customFormat="1" ht="15.95" customHeight="1">
      <c r="A57" s="154"/>
      <c r="K57" s="93"/>
      <c r="L57" s="93"/>
      <c r="M57" s="93"/>
      <c r="N57" s="93"/>
      <c r="O57" s="94"/>
      <c r="P57" s="94"/>
      <c r="Q57" s="94"/>
      <c r="S57" s="95"/>
    </row>
    <row r="58" spans="1:19" s="88" customFormat="1" ht="15.95" customHeight="1">
      <c r="A58" s="155" t="s">
        <v>16</v>
      </c>
      <c r="B58" s="155"/>
      <c r="C58" s="155"/>
      <c r="D58" s="155"/>
      <c r="E58" s="155"/>
      <c r="F58" s="155"/>
      <c r="G58" s="155"/>
      <c r="H58" s="155"/>
      <c r="I58" s="156"/>
      <c r="J58" s="156"/>
      <c r="K58" s="157"/>
      <c r="L58" s="157"/>
      <c r="M58" s="157"/>
      <c r="N58" s="93"/>
      <c r="O58" s="94"/>
      <c r="P58" s="94"/>
      <c r="Q58" s="94"/>
      <c r="S58" s="95"/>
    </row>
    <row r="59" spans="1:19" s="88" customFormat="1" ht="15.95" customHeight="1">
      <c r="A59" s="154" t="s">
        <v>33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6"/>
      <c r="L59" s="156"/>
      <c r="M59" s="156"/>
      <c r="N59" s="93"/>
      <c r="O59" s="94"/>
      <c r="P59" s="94"/>
      <c r="Q59" s="94"/>
      <c r="S59" s="95"/>
    </row>
    <row r="60" spans="1:19" s="88" customFormat="1" ht="15.95" customHeight="1">
      <c r="A60" s="158" t="s">
        <v>29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9" t="s">
        <v>269</v>
      </c>
      <c r="L60" s="159"/>
      <c r="M60" s="159"/>
      <c r="N60" s="93"/>
      <c r="O60" s="94"/>
      <c r="P60" s="94"/>
      <c r="Q60" s="94"/>
      <c r="S60" s="95"/>
    </row>
    <row r="61" spans="1:19" s="88" customFormat="1" ht="15.95" customHeight="1">
      <c r="A61" s="452" t="s">
        <v>67</v>
      </c>
      <c r="B61" s="452"/>
      <c r="C61" s="452"/>
      <c r="D61" s="452"/>
      <c r="E61" s="452"/>
      <c r="F61" s="452"/>
      <c r="G61" s="452"/>
      <c r="H61" s="452"/>
      <c r="I61" s="452"/>
      <c r="J61" s="452"/>
      <c r="K61" s="468" t="s">
        <v>270</v>
      </c>
      <c r="L61" s="468"/>
      <c r="M61" s="160"/>
      <c r="N61" s="93"/>
      <c r="O61" s="94"/>
      <c r="P61" s="94"/>
      <c r="Q61" s="94"/>
      <c r="S61" s="95"/>
    </row>
    <row r="62" spans="1:19" s="88" customFormat="1" ht="15.95" customHeight="1">
      <c r="A62" s="452"/>
      <c r="B62" s="452"/>
      <c r="C62" s="452"/>
      <c r="D62" s="452"/>
      <c r="E62" s="452"/>
      <c r="F62" s="452"/>
      <c r="G62" s="452"/>
      <c r="H62" s="452"/>
      <c r="I62" s="452"/>
      <c r="J62" s="452"/>
      <c r="K62" s="163" t="s">
        <v>264</v>
      </c>
      <c r="L62" s="162"/>
      <c r="M62" s="162"/>
      <c r="N62" s="93"/>
      <c r="O62" s="94"/>
      <c r="P62" s="94"/>
      <c r="Q62" s="94"/>
      <c r="S62" s="95"/>
    </row>
    <row r="63" spans="1:19" s="88" customFormat="1" ht="15.95" customHeight="1">
      <c r="A63" s="454"/>
      <c r="B63" s="454"/>
      <c r="C63" s="454"/>
      <c r="D63" s="454"/>
      <c r="E63" s="454"/>
      <c r="F63" s="454"/>
      <c r="G63" s="454"/>
      <c r="H63" s="454"/>
      <c r="I63" s="454"/>
      <c r="J63" s="454"/>
      <c r="K63" s="159"/>
      <c r="L63" s="162"/>
      <c r="M63" s="162"/>
      <c r="N63" s="93"/>
      <c r="O63" s="94"/>
      <c r="P63" s="94"/>
      <c r="Q63" s="94"/>
      <c r="S63" s="95"/>
    </row>
    <row r="64" spans="1:19">
      <c r="A64" s="467"/>
      <c r="B64" s="467"/>
      <c r="C64" s="467"/>
      <c r="D64" s="467"/>
      <c r="E64" s="467"/>
      <c r="F64" s="467"/>
      <c r="G64" s="467"/>
      <c r="H64" s="467"/>
      <c r="I64" s="467"/>
      <c r="J64" s="467"/>
      <c r="K64" s="6"/>
      <c r="L64" s="7"/>
      <c r="M64" s="7"/>
    </row>
    <row r="65" spans="1:10" ht="12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</row>
  </sheetData>
  <mergeCells count="27">
    <mergeCell ref="A1:L1"/>
    <mergeCell ref="A2:L2"/>
    <mergeCell ref="A3:L3"/>
    <mergeCell ref="A4:L4"/>
    <mergeCell ref="K7:L7"/>
    <mergeCell ref="D7:D8"/>
    <mergeCell ref="E7:G7"/>
    <mergeCell ref="H7:H8"/>
    <mergeCell ref="I7:I8"/>
    <mergeCell ref="J7:J8"/>
    <mergeCell ref="P29:P32"/>
    <mergeCell ref="A63:J63"/>
    <mergeCell ref="D31:D34"/>
    <mergeCell ref="K61:L61"/>
    <mergeCell ref="A40:C56"/>
    <mergeCell ref="A25:C39"/>
    <mergeCell ref="D25:D27"/>
    <mergeCell ref="A64:J64"/>
    <mergeCell ref="A65:J65"/>
    <mergeCell ref="A62:J62"/>
    <mergeCell ref="A61:J61"/>
    <mergeCell ref="A7:C8"/>
    <mergeCell ref="D42:D45"/>
    <mergeCell ref="A10:C24"/>
    <mergeCell ref="A9:L9"/>
    <mergeCell ref="D10:D12"/>
    <mergeCell ref="D16:D20"/>
  </mergeCells>
  <phoneticPr fontId="0" type="noConversion"/>
  <hyperlinks>
    <hyperlink ref="K62" r:id="rId1"/>
  </hyperlinks>
  <printOptions horizontalCentered="1"/>
  <pageMargins left="0.39" right="0.34" top="0.18" bottom="0.19" header="0.17" footer="0.17"/>
  <pageSetup paperSize="9" scale="6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showGridLines="0" view="pageBreakPreview" zoomScale="75" zoomScaleNormal="70" zoomScaleSheetLayoutView="75" zoomScalePageLayoutView="75" workbookViewId="0">
      <selection activeCell="A4" sqref="A4:L4"/>
    </sheetView>
  </sheetViews>
  <sheetFormatPr defaultRowHeight="20.25"/>
  <cols>
    <col min="1" max="1" width="7.7109375" style="27" customWidth="1"/>
    <col min="2" max="3" width="7.7109375" style="9" customWidth="1"/>
    <col min="4" max="4" width="38.7109375" style="9" customWidth="1"/>
    <col min="5" max="7" width="8.7109375" style="9" customWidth="1"/>
    <col min="8" max="10" width="10.28515625" style="9" customWidth="1"/>
    <col min="11" max="12" width="10.7109375" style="15" customWidth="1"/>
    <col min="13" max="13" width="10.7109375" style="15" hidden="1" customWidth="1"/>
    <col min="14" max="17" width="9.140625" style="9"/>
    <col min="18" max="18" width="9.140625" style="12"/>
    <col min="19" max="16384" width="9.140625" style="9"/>
  </cols>
  <sheetData>
    <row r="1" spans="1:18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  <c r="R1" s="9"/>
    </row>
    <row r="2" spans="1:18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  <c r="R2" s="9"/>
    </row>
    <row r="3" spans="1:18" ht="15" customHeight="1">
      <c r="A3" s="415" t="s">
        <v>36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6"/>
      <c r="R3" s="9"/>
    </row>
    <row r="4" spans="1:18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5"/>
      <c r="R4" s="9"/>
    </row>
    <row r="5" spans="1:18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322"/>
      <c r="L5" s="323"/>
      <c r="M5" s="51"/>
      <c r="N5" s="49"/>
      <c r="O5" s="15"/>
      <c r="P5" s="8"/>
      <c r="R5" s="9"/>
    </row>
    <row r="6" spans="1:18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19"/>
    </row>
    <row r="7" spans="1:18" s="21" customFormat="1" ht="14.25" customHeight="1">
      <c r="A7" s="463" t="s">
        <v>1</v>
      </c>
      <c r="B7" s="425"/>
      <c r="C7" s="426"/>
      <c r="D7" s="465" t="s">
        <v>2</v>
      </c>
      <c r="E7" s="423" t="s">
        <v>3</v>
      </c>
      <c r="F7" s="471"/>
      <c r="G7" s="472"/>
      <c r="H7" s="461" t="s">
        <v>4</v>
      </c>
      <c r="I7" s="461" t="s">
        <v>5</v>
      </c>
      <c r="J7" s="461" t="s">
        <v>6</v>
      </c>
      <c r="K7" s="459" t="s">
        <v>265</v>
      </c>
      <c r="L7" s="469"/>
      <c r="M7" s="28"/>
      <c r="N7" s="20"/>
      <c r="O7" s="20"/>
      <c r="R7" s="26"/>
    </row>
    <row r="8" spans="1:18" s="21" customFormat="1" ht="16.5" customHeight="1">
      <c r="A8" s="464"/>
      <c r="B8" s="457"/>
      <c r="C8" s="458"/>
      <c r="D8" s="470"/>
      <c r="E8" s="102" t="s">
        <v>7</v>
      </c>
      <c r="F8" s="103" t="s">
        <v>8</v>
      </c>
      <c r="G8" s="104" t="s">
        <v>9</v>
      </c>
      <c r="H8" s="470"/>
      <c r="I8" s="470"/>
      <c r="J8" s="462"/>
      <c r="K8" s="105" t="s">
        <v>266</v>
      </c>
      <c r="L8" s="106" t="s">
        <v>267</v>
      </c>
      <c r="M8" s="22" t="s">
        <v>10</v>
      </c>
      <c r="N8" s="20"/>
      <c r="O8" s="20"/>
      <c r="R8" s="26"/>
    </row>
    <row r="9" spans="1:18" ht="15.95" customHeight="1">
      <c r="A9" s="463" t="s">
        <v>81</v>
      </c>
      <c r="B9" s="425"/>
      <c r="C9" s="425"/>
      <c r="D9" s="425"/>
      <c r="E9" s="424"/>
      <c r="F9" s="424"/>
      <c r="G9" s="424"/>
      <c r="H9" s="424"/>
      <c r="I9" s="424"/>
      <c r="J9" s="424"/>
      <c r="K9" s="424"/>
      <c r="L9" s="451"/>
      <c r="M9" s="8"/>
      <c r="N9" s="8"/>
    </row>
    <row r="10" spans="1:18" ht="14.1" customHeight="1">
      <c r="A10" s="389" t="s">
        <v>18</v>
      </c>
      <c r="B10" s="390"/>
      <c r="C10" s="391"/>
      <c r="D10" s="136" t="s">
        <v>82</v>
      </c>
      <c r="E10" s="392">
        <v>1000</v>
      </c>
      <c r="F10" s="386">
        <v>600</v>
      </c>
      <c r="G10" s="387">
        <v>40</v>
      </c>
      <c r="H10" s="110">
        <v>4</v>
      </c>
      <c r="I10" s="388">
        <f>E10*F10*H10/1000000</f>
        <v>2.4</v>
      </c>
      <c r="J10" s="388">
        <f>E10*F10*G10*H10/1000000000</f>
        <v>9.6000000000000002E-2</v>
      </c>
      <c r="K10" s="112">
        <f>L10*J10/I10</f>
        <v>356.36</v>
      </c>
      <c r="L10" s="112">
        <f>M10*(100%-$L$6)</f>
        <v>8909</v>
      </c>
      <c r="M10" s="14">
        <v>8909</v>
      </c>
      <c r="N10" s="8"/>
    </row>
    <row r="11" spans="1:18" ht="14.1" customHeight="1">
      <c r="A11" s="393"/>
      <c r="B11" s="394"/>
      <c r="C11" s="395"/>
      <c r="D11" s="295"/>
      <c r="E11" s="148">
        <v>1000</v>
      </c>
      <c r="F11" s="149">
        <v>600</v>
      </c>
      <c r="G11" s="150">
        <v>50</v>
      </c>
      <c r="H11" s="151">
        <v>4</v>
      </c>
      <c r="I11" s="152">
        <v>2.4</v>
      </c>
      <c r="J11" s="152">
        <f>E11*F11*G11*H11/1000000000</f>
        <v>0.12</v>
      </c>
      <c r="K11" s="153">
        <f>L11*J11/I11</f>
        <v>445.45</v>
      </c>
      <c r="L11" s="153">
        <f t="shared" ref="L11:L74" si="0">M11*(100%-$L$6)</f>
        <v>8909</v>
      </c>
      <c r="M11" s="47">
        <v>8909</v>
      </c>
      <c r="N11" s="8"/>
    </row>
    <row r="12" spans="1:18" ht="14.1" customHeight="1">
      <c r="A12" s="427" t="s">
        <v>19</v>
      </c>
      <c r="B12" s="436"/>
      <c r="C12" s="436"/>
      <c r="D12" s="136" t="s">
        <v>83</v>
      </c>
      <c r="E12" s="396">
        <v>1000</v>
      </c>
      <c r="F12" s="386">
        <v>600</v>
      </c>
      <c r="G12" s="387">
        <v>40</v>
      </c>
      <c r="H12" s="110">
        <v>8</v>
      </c>
      <c r="I12" s="388">
        <f>E12*F12*H12/1000000</f>
        <v>4.8</v>
      </c>
      <c r="J12" s="388">
        <f>E12*F12*G12*H12/1000000000</f>
        <v>0.192</v>
      </c>
      <c r="K12" s="112">
        <f t="shared" ref="K12:K28" si="1">L12*J12/I12</f>
        <v>201.68</v>
      </c>
      <c r="L12" s="112">
        <f t="shared" si="0"/>
        <v>5042</v>
      </c>
      <c r="M12" s="14">
        <v>5042</v>
      </c>
      <c r="N12" s="8"/>
    </row>
    <row r="13" spans="1:18" ht="14.1" customHeight="1">
      <c r="A13" s="430"/>
      <c r="B13" s="444"/>
      <c r="C13" s="444"/>
      <c r="D13" s="147"/>
      <c r="E13" s="397">
        <v>1000</v>
      </c>
      <c r="F13" s="140">
        <v>600</v>
      </c>
      <c r="G13" s="141">
        <v>50</v>
      </c>
      <c r="H13" s="145">
        <v>6</v>
      </c>
      <c r="I13" s="143">
        <f t="shared" ref="I13:I29" si="2">E13*F13*H13/1000000</f>
        <v>3.6</v>
      </c>
      <c r="J13" s="143">
        <f t="shared" ref="J13:J29" si="3">E13*F13*G13*H13/1000000000</f>
        <v>0.18</v>
      </c>
      <c r="K13" s="146">
        <f t="shared" si="1"/>
        <v>252.09999999999997</v>
      </c>
      <c r="L13" s="146">
        <f t="shared" si="0"/>
        <v>5042</v>
      </c>
      <c r="M13" s="17">
        <v>5042</v>
      </c>
      <c r="N13" s="8"/>
    </row>
    <row r="14" spans="1:18" ht="14.1" customHeight="1">
      <c r="A14" s="430"/>
      <c r="B14" s="444"/>
      <c r="C14" s="444"/>
      <c r="D14" s="123" t="s">
        <v>77</v>
      </c>
      <c r="E14" s="397">
        <v>1000</v>
      </c>
      <c r="F14" s="140">
        <v>600</v>
      </c>
      <c r="G14" s="141">
        <v>60</v>
      </c>
      <c r="H14" s="145">
        <v>4</v>
      </c>
      <c r="I14" s="143">
        <f t="shared" si="2"/>
        <v>2.4</v>
      </c>
      <c r="J14" s="143">
        <f t="shared" si="3"/>
        <v>0.14399999999999999</v>
      </c>
      <c r="K14" s="146">
        <f t="shared" si="1"/>
        <v>302.52000000000004</v>
      </c>
      <c r="L14" s="146">
        <f t="shared" si="0"/>
        <v>5042</v>
      </c>
      <c r="M14" s="17">
        <v>5042</v>
      </c>
      <c r="N14" s="8"/>
      <c r="P14" s="83"/>
    </row>
    <row r="15" spans="1:18" ht="14.1" customHeight="1">
      <c r="A15" s="430"/>
      <c r="B15" s="444"/>
      <c r="C15" s="444"/>
      <c r="D15" s="147"/>
      <c r="E15" s="397">
        <v>1000</v>
      </c>
      <c r="F15" s="140">
        <v>600</v>
      </c>
      <c r="G15" s="141">
        <v>70</v>
      </c>
      <c r="H15" s="145">
        <v>4</v>
      </c>
      <c r="I15" s="143">
        <f t="shared" si="2"/>
        <v>2.4</v>
      </c>
      <c r="J15" s="143">
        <f t="shared" si="3"/>
        <v>0.16800000000000001</v>
      </c>
      <c r="K15" s="146">
        <f t="shared" si="1"/>
        <v>352.94000000000005</v>
      </c>
      <c r="L15" s="146">
        <f t="shared" si="0"/>
        <v>5042</v>
      </c>
      <c r="M15" s="17">
        <v>5042</v>
      </c>
      <c r="N15" s="8"/>
    </row>
    <row r="16" spans="1:18" ht="14.1" customHeight="1">
      <c r="A16" s="430"/>
      <c r="B16" s="444"/>
      <c r="C16" s="444"/>
      <c r="D16" s="447" t="s">
        <v>70</v>
      </c>
      <c r="E16" s="397">
        <v>1000</v>
      </c>
      <c r="F16" s="140">
        <v>600</v>
      </c>
      <c r="G16" s="141">
        <v>80</v>
      </c>
      <c r="H16" s="145">
        <v>4</v>
      </c>
      <c r="I16" s="143">
        <f t="shared" si="2"/>
        <v>2.4</v>
      </c>
      <c r="J16" s="143">
        <f t="shared" si="3"/>
        <v>0.192</v>
      </c>
      <c r="K16" s="146">
        <f t="shared" si="1"/>
        <v>403.36</v>
      </c>
      <c r="L16" s="146">
        <f t="shared" si="0"/>
        <v>5042</v>
      </c>
      <c r="M16" s="17">
        <v>5042</v>
      </c>
      <c r="N16" s="59"/>
    </row>
    <row r="17" spans="1:15" ht="14.1" customHeight="1">
      <c r="A17" s="430"/>
      <c r="B17" s="444"/>
      <c r="C17" s="444"/>
      <c r="D17" s="447"/>
      <c r="E17" s="397">
        <v>1000</v>
      </c>
      <c r="F17" s="140">
        <v>600</v>
      </c>
      <c r="G17" s="141">
        <v>90</v>
      </c>
      <c r="H17" s="145">
        <v>4</v>
      </c>
      <c r="I17" s="143">
        <f t="shared" si="2"/>
        <v>2.4</v>
      </c>
      <c r="J17" s="143">
        <f t="shared" si="3"/>
        <v>0.216</v>
      </c>
      <c r="K17" s="146">
        <f t="shared" si="1"/>
        <v>453.78</v>
      </c>
      <c r="L17" s="146">
        <f t="shared" si="0"/>
        <v>5042</v>
      </c>
      <c r="M17" s="17">
        <v>5042</v>
      </c>
      <c r="N17" s="8"/>
    </row>
    <row r="18" spans="1:15" ht="14.1" customHeight="1">
      <c r="A18" s="430"/>
      <c r="B18" s="444"/>
      <c r="C18" s="444"/>
      <c r="D18" s="447"/>
      <c r="E18" s="397">
        <v>1000</v>
      </c>
      <c r="F18" s="140">
        <v>600</v>
      </c>
      <c r="G18" s="141">
        <v>100</v>
      </c>
      <c r="H18" s="145">
        <v>3</v>
      </c>
      <c r="I18" s="143">
        <f t="shared" si="2"/>
        <v>1.8</v>
      </c>
      <c r="J18" s="143">
        <f t="shared" si="3"/>
        <v>0.18</v>
      </c>
      <c r="K18" s="146">
        <f t="shared" si="1"/>
        <v>504.19999999999993</v>
      </c>
      <c r="L18" s="146">
        <f t="shared" si="0"/>
        <v>5042</v>
      </c>
      <c r="M18" s="17">
        <v>5042</v>
      </c>
      <c r="N18" s="8"/>
    </row>
    <row r="19" spans="1:15" ht="14.1" customHeight="1">
      <c r="A19" s="430"/>
      <c r="B19" s="444"/>
      <c r="C19" s="444"/>
      <c r="D19" s="447"/>
      <c r="E19" s="397">
        <v>1000</v>
      </c>
      <c r="F19" s="140">
        <v>600</v>
      </c>
      <c r="G19" s="141">
        <v>110</v>
      </c>
      <c r="H19" s="145">
        <v>3</v>
      </c>
      <c r="I19" s="143">
        <f t="shared" si="2"/>
        <v>1.8</v>
      </c>
      <c r="J19" s="143">
        <f t="shared" si="3"/>
        <v>0.19800000000000001</v>
      </c>
      <c r="K19" s="146">
        <f t="shared" si="1"/>
        <v>554.62</v>
      </c>
      <c r="L19" s="146">
        <f t="shared" si="0"/>
        <v>5042</v>
      </c>
      <c r="M19" s="17">
        <v>5042</v>
      </c>
      <c r="N19" s="8"/>
    </row>
    <row r="20" spans="1:15" ht="14.1" customHeight="1">
      <c r="A20" s="430"/>
      <c r="B20" s="444"/>
      <c r="C20" s="444"/>
      <c r="D20" s="123"/>
      <c r="E20" s="397">
        <v>1000</v>
      </c>
      <c r="F20" s="140">
        <v>600</v>
      </c>
      <c r="G20" s="141">
        <v>120</v>
      </c>
      <c r="H20" s="145">
        <v>2</v>
      </c>
      <c r="I20" s="143">
        <f t="shared" si="2"/>
        <v>1.2</v>
      </c>
      <c r="J20" s="143">
        <f t="shared" si="3"/>
        <v>0.14399999999999999</v>
      </c>
      <c r="K20" s="146">
        <f t="shared" si="1"/>
        <v>605.04000000000008</v>
      </c>
      <c r="L20" s="146">
        <f t="shared" si="0"/>
        <v>5042</v>
      </c>
      <c r="M20" s="17">
        <v>5042</v>
      </c>
      <c r="N20" s="8"/>
    </row>
    <row r="21" spans="1:15" ht="14.1" customHeight="1">
      <c r="A21" s="430"/>
      <c r="B21" s="444"/>
      <c r="C21" s="444"/>
      <c r="D21" s="123"/>
      <c r="E21" s="397">
        <v>1000</v>
      </c>
      <c r="F21" s="140">
        <v>600</v>
      </c>
      <c r="G21" s="141">
        <v>130</v>
      </c>
      <c r="H21" s="145">
        <v>2</v>
      </c>
      <c r="I21" s="143">
        <f t="shared" si="2"/>
        <v>1.2</v>
      </c>
      <c r="J21" s="143">
        <f t="shared" si="3"/>
        <v>0.156</v>
      </c>
      <c r="K21" s="146">
        <f t="shared" si="1"/>
        <v>655.46</v>
      </c>
      <c r="L21" s="146">
        <f t="shared" si="0"/>
        <v>5042</v>
      </c>
      <c r="M21" s="17">
        <v>5042</v>
      </c>
      <c r="N21" s="8"/>
    </row>
    <row r="22" spans="1:15" ht="14.1" customHeight="1">
      <c r="A22" s="430"/>
      <c r="B22" s="444"/>
      <c r="C22" s="444"/>
      <c r="D22" s="123"/>
      <c r="E22" s="397">
        <v>1000</v>
      </c>
      <c r="F22" s="140">
        <v>600</v>
      </c>
      <c r="G22" s="141">
        <v>140</v>
      </c>
      <c r="H22" s="145">
        <v>2</v>
      </c>
      <c r="I22" s="143">
        <f t="shared" si="2"/>
        <v>1.2</v>
      </c>
      <c r="J22" s="143">
        <f t="shared" si="3"/>
        <v>0.16800000000000001</v>
      </c>
      <c r="K22" s="146">
        <f t="shared" si="1"/>
        <v>705.88000000000011</v>
      </c>
      <c r="L22" s="146">
        <f t="shared" si="0"/>
        <v>5042</v>
      </c>
      <c r="M22" s="17">
        <v>5042</v>
      </c>
      <c r="N22" s="8"/>
    </row>
    <row r="23" spans="1:15" ht="14.1" customHeight="1">
      <c r="A23" s="430"/>
      <c r="B23" s="444"/>
      <c r="C23" s="444"/>
      <c r="D23" s="123"/>
      <c r="E23" s="139">
        <v>1000</v>
      </c>
      <c r="F23" s="140">
        <v>600</v>
      </c>
      <c r="G23" s="141">
        <v>150</v>
      </c>
      <c r="H23" s="145">
        <v>2</v>
      </c>
      <c r="I23" s="143">
        <f t="shared" si="2"/>
        <v>1.2</v>
      </c>
      <c r="J23" s="143">
        <f t="shared" si="3"/>
        <v>0.18</v>
      </c>
      <c r="K23" s="146">
        <f t="shared" si="1"/>
        <v>756.3</v>
      </c>
      <c r="L23" s="146">
        <f t="shared" si="0"/>
        <v>5042</v>
      </c>
      <c r="M23" s="17">
        <v>5042</v>
      </c>
      <c r="N23" s="8"/>
    </row>
    <row r="24" spans="1:15" ht="14.1" customHeight="1">
      <c r="A24" s="430"/>
      <c r="B24" s="444"/>
      <c r="C24" s="444"/>
      <c r="D24" s="123"/>
      <c r="E24" s="139">
        <v>1000</v>
      </c>
      <c r="F24" s="140">
        <v>600</v>
      </c>
      <c r="G24" s="141">
        <v>160</v>
      </c>
      <c r="H24" s="145">
        <v>2</v>
      </c>
      <c r="I24" s="143">
        <f t="shared" si="2"/>
        <v>1.2</v>
      </c>
      <c r="J24" s="143">
        <f t="shared" si="3"/>
        <v>0.192</v>
      </c>
      <c r="K24" s="146">
        <f t="shared" si="1"/>
        <v>806.72</v>
      </c>
      <c r="L24" s="146">
        <f t="shared" si="0"/>
        <v>5042</v>
      </c>
      <c r="M24" s="17">
        <v>5042</v>
      </c>
      <c r="N24" s="8"/>
    </row>
    <row r="25" spans="1:15" ht="14.1" customHeight="1">
      <c r="A25" s="430"/>
      <c r="B25" s="444"/>
      <c r="C25" s="444"/>
      <c r="D25" s="133"/>
      <c r="E25" s="139">
        <v>1000</v>
      </c>
      <c r="F25" s="140">
        <v>600</v>
      </c>
      <c r="G25" s="141">
        <v>170</v>
      </c>
      <c r="H25" s="145">
        <v>2</v>
      </c>
      <c r="I25" s="143">
        <f t="shared" si="2"/>
        <v>1.2</v>
      </c>
      <c r="J25" s="143">
        <f t="shared" si="3"/>
        <v>0.20399999999999999</v>
      </c>
      <c r="K25" s="146">
        <f t="shared" si="1"/>
        <v>857.14</v>
      </c>
      <c r="L25" s="146">
        <f t="shared" si="0"/>
        <v>5042</v>
      </c>
      <c r="M25" s="17">
        <v>5042</v>
      </c>
      <c r="N25" s="8"/>
    </row>
    <row r="26" spans="1:15" ht="14.1" customHeight="1">
      <c r="A26" s="430"/>
      <c r="B26" s="444"/>
      <c r="C26" s="444"/>
      <c r="D26" s="147"/>
      <c r="E26" s="139">
        <v>1000</v>
      </c>
      <c r="F26" s="140">
        <v>600</v>
      </c>
      <c r="G26" s="141">
        <v>180</v>
      </c>
      <c r="H26" s="145">
        <v>2</v>
      </c>
      <c r="I26" s="143">
        <f t="shared" si="2"/>
        <v>1.2</v>
      </c>
      <c r="J26" s="143">
        <f t="shared" si="3"/>
        <v>0.216</v>
      </c>
      <c r="K26" s="146">
        <f t="shared" si="1"/>
        <v>907.56</v>
      </c>
      <c r="L26" s="146">
        <f t="shared" si="0"/>
        <v>5042</v>
      </c>
      <c r="M26" s="17">
        <v>5042</v>
      </c>
      <c r="N26" s="8"/>
    </row>
    <row r="27" spans="1:15" ht="14.1" customHeight="1">
      <c r="A27" s="430"/>
      <c r="B27" s="444"/>
      <c r="C27" s="444"/>
      <c r="D27" s="147"/>
      <c r="E27" s="139">
        <v>1000</v>
      </c>
      <c r="F27" s="140">
        <v>600</v>
      </c>
      <c r="G27" s="141">
        <v>190</v>
      </c>
      <c r="H27" s="145">
        <v>2</v>
      </c>
      <c r="I27" s="143">
        <f t="shared" si="2"/>
        <v>1.2</v>
      </c>
      <c r="J27" s="143">
        <f t="shared" si="3"/>
        <v>0.22800000000000001</v>
      </c>
      <c r="K27" s="146">
        <f t="shared" si="1"/>
        <v>957.98</v>
      </c>
      <c r="L27" s="146">
        <f t="shared" si="0"/>
        <v>5042</v>
      </c>
      <c r="M27" s="17">
        <v>5042</v>
      </c>
      <c r="N27" s="8"/>
    </row>
    <row r="28" spans="1:15" ht="14.1" customHeight="1">
      <c r="A28" s="430"/>
      <c r="B28" s="444"/>
      <c r="C28" s="444"/>
      <c r="D28" s="335"/>
      <c r="E28" s="139">
        <v>1000</v>
      </c>
      <c r="F28" s="140">
        <v>600</v>
      </c>
      <c r="G28" s="141">
        <v>200</v>
      </c>
      <c r="H28" s="151">
        <v>2</v>
      </c>
      <c r="I28" s="152">
        <f t="shared" si="2"/>
        <v>1.2</v>
      </c>
      <c r="J28" s="152">
        <f t="shared" si="3"/>
        <v>0.24</v>
      </c>
      <c r="K28" s="153">
        <f t="shared" si="1"/>
        <v>1008.4</v>
      </c>
      <c r="L28" s="153">
        <f t="shared" si="0"/>
        <v>5042</v>
      </c>
      <c r="M28" s="47">
        <v>5042</v>
      </c>
      <c r="N28" s="8"/>
    </row>
    <row r="29" spans="1:15" ht="14.1" customHeight="1">
      <c r="A29" s="427" t="s">
        <v>50</v>
      </c>
      <c r="B29" s="436"/>
      <c r="C29" s="437"/>
      <c r="D29" s="398" t="s">
        <v>77</v>
      </c>
      <c r="E29" s="107">
        <v>1000</v>
      </c>
      <c r="F29" s="108">
        <v>600</v>
      </c>
      <c r="G29" s="109">
        <v>40</v>
      </c>
      <c r="H29" s="110">
        <v>6</v>
      </c>
      <c r="I29" s="111">
        <f t="shared" si="2"/>
        <v>3.6</v>
      </c>
      <c r="J29" s="111">
        <f t="shared" si="3"/>
        <v>0.14399999999999999</v>
      </c>
      <c r="K29" s="113">
        <f>L29/1000*G29</f>
        <v>183.32</v>
      </c>
      <c r="L29" s="113">
        <f t="shared" si="0"/>
        <v>4583</v>
      </c>
      <c r="M29" s="14">
        <v>4583</v>
      </c>
      <c r="N29" s="8"/>
      <c r="O29" s="81"/>
    </row>
    <row r="30" spans="1:15" ht="14.1" customHeight="1">
      <c r="A30" s="430"/>
      <c r="B30" s="444"/>
      <c r="C30" s="445"/>
      <c r="D30" s="398"/>
      <c r="E30" s="139">
        <v>1000</v>
      </c>
      <c r="F30" s="140">
        <v>600</v>
      </c>
      <c r="G30" s="141">
        <v>50</v>
      </c>
      <c r="H30" s="145">
        <v>6</v>
      </c>
      <c r="I30" s="143">
        <f t="shared" ref="I30:I45" si="4">E30*F30*H30/1000000</f>
        <v>3.6</v>
      </c>
      <c r="J30" s="143">
        <f t="shared" ref="J30:J45" si="5">E30*F30*G30*H30/1000000000</f>
        <v>0.18</v>
      </c>
      <c r="K30" s="146">
        <f>L30/1000*G30</f>
        <v>229.15</v>
      </c>
      <c r="L30" s="146">
        <f t="shared" si="0"/>
        <v>4583</v>
      </c>
      <c r="M30" s="17">
        <v>4583</v>
      </c>
      <c r="N30" s="8"/>
    </row>
    <row r="31" spans="1:15" ht="14.1" customHeight="1">
      <c r="A31" s="430"/>
      <c r="B31" s="444"/>
      <c r="C31" s="445"/>
      <c r="D31" s="422" t="s">
        <v>78</v>
      </c>
      <c r="E31" s="139">
        <v>1000</v>
      </c>
      <c r="F31" s="140">
        <v>600</v>
      </c>
      <c r="G31" s="141">
        <v>60</v>
      </c>
      <c r="H31" s="145">
        <v>6</v>
      </c>
      <c r="I31" s="143">
        <f t="shared" si="4"/>
        <v>3.6</v>
      </c>
      <c r="J31" s="143">
        <f t="shared" si="5"/>
        <v>0.216</v>
      </c>
      <c r="K31" s="146">
        <f t="shared" ref="K31:K45" si="6">L31/1000*G31</f>
        <v>274.98</v>
      </c>
      <c r="L31" s="146">
        <f t="shared" si="0"/>
        <v>4583</v>
      </c>
      <c r="M31" s="17">
        <v>4583</v>
      </c>
      <c r="N31" s="8"/>
    </row>
    <row r="32" spans="1:15" ht="14.1" customHeight="1">
      <c r="A32" s="430"/>
      <c r="B32" s="444"/>
      <c r="C32" s="445"/>
      <c r="D32" s="422"/>
      <c r="E32" s="139">
        <v>1000</v>
      </c>
      <c r="F32" s="140">
        <v>600</v>
      </c>
      <c r="G32" s="141">
        <v>70</v>
      </c>
      <c r="H32" s="145">
        <v>4</v>
      </c>
      <c r="I32" s="143">
        <f t="shared" si="4"/>
        <v>2.4</v>
      </c>
      <c r="J32" s="143">
        <f t="shared" si="5"/>
        <v>0.16800000000000001</v>
      </c>
      <c r="K32" s="146">
        <f t="shared" si="6"/>
        <v>320.81</v>
      </c>
      <c r="L32" s="146">
        <f t="shared" si="0"/>
        <v>4583</v>
      </c>
      <c r="M32" s="17">
        <v>4583</v>
      </c>
      <c r="N32" s="8"/>
    </row>
    <row r="33" spans="1:14" ht="14.1" customHeight="1">
      <c r="A33" s="430"/>
      <c r="B33" s="444"/>
      <c r="C33" s="445"/>
      <c r="D33" s="422"/>
      <c r="E33" s="139">
        <v>1000</v>
      </c>
      <c r="F33" s="140">
        <v>600</v>
      </c>
      <c r="G33" s="141">
        <v>80</v>
      </c>
      <c r="H33" s="145">
        <v>4</v>
      </c>
      <c r="I33" s="143">
        <f t="shared" si="4"/>
        <v>2.4</v>
      </c>
      <c r="J33" s="143">
        <f t="shared" si="5"/>
        <v>0.192</v>
      </c>
      <c r="K33" s="146">
        <f t="shared" si="6"/>
        <v>366.64</v>
      </c>
      <c r="L33" s="146">
        <f t="shared" si="0"/>
        <v>4583</v>
      </c>
      <c r="M33" s="17">
        <v>4583</v>
      </c>
      <c r="N33" s="8"/>
    </row>
    <row r="34" spans="1:14" ht="14.1" customHeight="1">
      <c r="A34" s="430"/>
      <c r="B34" s="444"/>
      <c r="C34" s="445"/>
      <c r="D34" s="422"/>
      <c r="E34" s="139">
        <v>1000</v>
      </c>
      <c r="F34" s="140">
        <v>600</v>
      </c>
      <c r="G34" s="141">
        <v>90</v>
      </c>
      <c r="H34" s="145">
        <v>4</v>
      </c>
      <c r="I34" s="143">
        <f t="shared" si="4"/>
        <v>2.4</v>
      </c>
      <c r="J34" s="143">
        <f t="shared" si="5"/>
        <v>0.216</v>
      </c>
      <c r="K34" s="146">
        <f t="shared" si="6"/>
        <v>412.47</v>
      </c>
      <c r="L34" s="146">
        <f t="shared" si="0"/>
        <v>4583</v>
      </c>
      <c r="M34" s="17">
        <v>4583</v>
      </c>
      <c r="N34" s="8"/>
    </row>
    <row r="35" spans="1:14" ht="14.1" customHeight="1">
      <c r="A35" s="430"/>
      <c r="B35" s="444"/>
      <c r="C35" s="445"/>
      <c r="D35" s="422"/>
      <c r="E35" s="139">
        <v>1000</v>
      </c>
      <c r="F35" s="140">
        <v>600</v>
      </c>
      <c r="G35" s="141">
        <v>100</v>
      </c>
      <c r="H35" s="145">
        <v>3</v>
      </c>
      <c r="I35" s="143">
        <f t="shared" si="4"/>
        <v>1.8</v>
      </c>
      <c r="J35" s="143">
        <f t="shared" si="5"/>
        <v>0.18</v>
      </c>
      <c r="K35" s="146">
        <f t="shared" si="6"/>
        <v>458.3</v>
      </c>
      <c r="L35" s="146">
        <f t="shared" si="0"/>
        <v>4583</v>
      </c>
      <c r="M35" s="17">
        <v>4583</v>
      </c>
      <c r="N35" s="8"/>
    </row>
    <row r="36" spans="1:14" ht="14.1" customHeight="1">
      <c r="A36" s="430"/>
      <c r="B36" s="444"/>
      <c r="C36" s="445"/>
      <c r="D36" s="88"/>
      <c r="E36" s="139">
        <v>1000</v>
      </c>
      <c r="F36" s="140">
        <v>600</v>
      </c>
      <c r="G36" s="141">
        <v>110</v>
      </c>
      <c r="H36" s="145">
        <v>3</v>
      </c>
      <c r="I36" s="143">
        <f t="shared" si="4"/>
        <v>1.8</v>
      </c>
      <c r="J36" s="143">
        <f t="shared" si="5"/>
        <v>0.19800000000000001</v>
      </c>
      <c r="K36" s="146">
        <f t="shared" si="6"/>
        <v>504.13</v>
      </c>
      <c r="L36" s="146">
        <f t="shared" si="0"/>
        <v>4583</v>
      </c>
      <c r="M36" s="17">
        <v>4583</v>
      </c>
      <c r="N36" s="8"/>
    </row>
    <row r="37" spans="1:14" ht="14.1" customHeight="1">
      <c r="A37" s="430"/>
      <c r="B37" s="444"/>
      <c r="C37" s="445"/>
      <c r="D37" s="88"/>
      <c r="E37" s="139">
        <v>1000</v>
      </c>
      <c r="F37" s="140">
        <v>600</v>
      </c>
      <c r="G37" s="141">
        <v>120</v>
      </c>
      <c r="H37" s="145">
        <v>3</v>
      </c>
      <c r="I37" s="143">
        <f t="shared" si="4"/>
        <v>1.8</v>
      </c>
      <c r="J37" s="143">
        <f t="shared" si="5"/>
        <v>0.216</v>
      </c>
      <c r="K37" s="146">
        <f t="shared" si="6"/>
        <v>549.96</v>
      </c>
      <c r="L37" s="146">
        <f t="shared" si="0"/>
        <v>4583</v>
      </c>
      <c r="M37" s="17">
        <v>4583</v>
      </c>
      <c r="N37" s="8"/>
    </row>
    <row r="38" spans="1:14" ht="14.1" customHeight="1">
      <c r="A38" s="430"/>
      <c r="B38" s="444"/>
      <c r="C38" s="445"/>
      <c r="D38" s="88"/>
      <c r="E38" s="139">
        <v>1000</v>
      </c>
      <c r="F38" s="140">
        <v>600</v>
      </c>
      <c r="G38" s="141">
        <v>130</v>
      </c>
      <c r="H38" s="145">
        <v>3</v>
      </c>
      <c r="I38" s="143">
        <f t="shared" si="4"/>
        <v>1.8</v>
      </c>
      <c r="J38" s="143">
        <f t="shared" si="5"/>
        <v>0.23400000000000001</v>
      </c>
      <c r="K38" s="146">
        <f t="shared" si="6"/>
        <v>595.79000000000008</v>
      </c>
      <c r="L38" s="146">
        <f t="shared" si="0"/>
        <v>4583</v>
      </c>
      <c r="M38" s="17">
        <v>4583</v>
      </c>
      <c r="N38" s="8"/>
    </row>
    <row r="39" spans="1:14" ht="14.1" customHeight="1">
      <c r="A39" s="430"/>
      <c r="B39" s="444"/>
      <c r="C39" s="445"/>
      <c r="D39" s="422"/>
      <c r="E39" s="139">
        <v>1000</v>
      </c>
      <c r="F39" s="140">
        <v>600</v>
      </c>
      <c r="G39" s="141">
        <v>140</v>
      </c>
      <c r="H39" s="145">
        <v>2</v>
      </c>
      <c r="I39" s="143">
        <f t="shared" si="4"/>
        <v>1.2</v>
      </c>
      <c r="J39" s="143">
        <f t="shared" si="5"/>
        <v>0.16800000000000001</v>
      </c>
      <c r="K39" s="146">
        <f t="shared" si="6"/>
        <v>641.62</v>
      </c>
      <c r="L39" s="146">
        <f t="shared" si="0"/>
        <v>4583</v>
      </c>
      <c r="M39" s="17">
        <v>4583</v>
      </c>
      <c r="N39" s="8"/>
    </row>
    <row r="40" spans="1:14" ht="14.1" customHeight="1">
      <c r="A40" s="430"/>
      <c r="B40" s="444"/>
      <c r="C40" s="445"/>
      <c r="D40" s="422"/>
      <c r="E40" s="139">
        <v>1000</v>
      </c>
      <c r="F40" s="140">
        <v>600</v>
      </c>
      <c r="G40" s="141">
        <v>150</v>
      </c>
      <c r="H40" s="145">
        <v>2</v>
      </c>
      <c r="I40" s="143">
        <f t="shared" si="4"/>
        <v>1.2</v>
      </c>
      <c r="J40" s="143">
        <f t="shared" si="5"/>
        <v>0.18</v>
      </c>
      <c r="K40" s="146">
        <f t="shared" si="6"/>
        <v>687.45</v>
      </c>
      <c r="L40" s="146">
        <f t="shared" si="0"/>
        <v>4583</v>
      </c>
      <c r="M40" s="17">
        <v>4583</v>
      </c>
      <c r="N40" s="8"/>
    </row>
    <row r="41" spans="1:14" ht="14.1" customHeight="1">
      <c r="A41" s="430"/>
      <c r="B41" s="444"/>
      <c r="C41" s="445"/>
      <c r="D41" s="422"/>
      <c r="E41" s="139">
        <v>1000</v>
      </c>
      <c r="F41" s="140">
        <v>600</v>
      </c>
      <c r="G41" s="141">
        <v>160</v>
      </c>
      <c r="H41" s="145">
        <v>2</v>
      </c>
      <c r="I41" s="143">
        <f t="shared" si="4"/>
        <v>1.2</v>
      </c>
      <c r="J41" s="143">
        <f t="shared" si="5"/>
        <v>0.192</v>
      </c>
      <c r="K41" s="146">
        <f t="shared" si="6"/>
        <v>733.28</v>
      </c>
      <c r="L41" s="146">
        <f t="shared" si="0"/>
        <v>4583</v>
      </c>
      <c r="M41" s="17">
        <v>4583</v>
      </c>
      <c r="N41" s="8"/>
    </row>
    <row r="42" spans="1:14" ht="14.1" customHeight="1">
      <c r="A42" s="430"/>
      <c r="B42" s="444"/>
      <c r="C42" s="445"/>
      <c r="D42" s="398"/>
      <c r="E42" s="139">
        <v>1000</v>
      </c>
      <c r="F42" s="140">
        <v>600</v>
      </c>
      <c r="G42" s="141">
        <v>170</v>
      </c>
      <c r="H42" s="145">
        <v>2</v>
      </c>
      <c r="I42" s="143">
        <f t="shared" si="4"/>
        <v>1.2</v>
      </c>
      <c r="J42" s="143">
        <f t="shared" si="5"/>
        <v>0.20399999999999999</v>
      </c>
      <c r="K42" s="146">
        <f t="shared" si="6"/>
        <v>779.11</v>
      </c>
      <c r="L42" s="146">
        <f t="shared" si="0"/>
        <v>4583</v>
      </c>
      <c r="M42" s="17">
        <v>4583</v>
      </c>
      <c r="N42" s="8"/>
    </row>
    <row r="43" spans="1:14" ht="14.1" customHeight="1">
      <c r="A43" s="430"/>
      <c r="B43" s="444"/>
      <c r="C43" s="445"/>
      <c r="D43" s="398"/>
      <c r="E43" s="139">
        <v>1000</v>
      </c>
      <c r="F43" s="140">
        <v>600</v>
      </c>
      <c r="G43" s="141">
        <v>180</v>
      </c>
      <c r="H43" s="145">
        <v>2</v>
      </c>
      <c r="I43" s="143">
        <f t="shared" si="4"/>
        <v>1.2</v>
      </c>
      <c r="J43" s="143">
        <f t="shared" si="5"/>
        <v>0.216</v>
      </c>
      <c r="K43" s="146">
        <f t="shared" si="6"/>
        <v>824.94</v>
      </c>
      <c r="L43" s="146">
        <f t="shared" si="0"/>
        <v>4583</v>
      </c>
      <c r="M43" s="17">
        <v>4583</v>
      </c>
      <c r="N43" s="8"/>
    </row>
    <row r="44" spans="1:14" ht="14.1" customHeight="1">
      <c r="A44" s="430"/>
      <c r="B44" s="444"/>
      <c r="C44" s="445"/>
      <c r="D44" s="398"/>
      <c r="E44" s="139">
        <v>1000</v>
      </c>
      <c r="F44" s="140">
        <v>600</v>
      </c>
      <c r="G44" s="141">
        <v>190</v>
      </c>
      <c r="H44" s="145">
        <v>2</v>
      </c>
      <c r="I44" s="143">
        <f t="shared" si="4"/>
        <v>1.2</v>
      </c>
      <c r="J44" s="143">
        <f t="shared" si="5"/>
        <v>0.22800000000000001</v>
      </c>
      <c r="K44" s="146">
        <f t="shared" si="6"/>
        <v>870.77</v>
      </c>
      <c r="L44" s="146">
        <f t="shared" si="0"/>
        <v>4583</v>
      </c>
      <c r="M44" s="17">
        <v>4583</v>
      </c>
      <c r="N44" s="8"/>
    </row>
    <row r="45" spans="1:14" ht="14.1" customHeight="1">
      <c r="A45" s="430"/>
      <c r="B45" s="444"/>
      <c r="C45" s="445"/>
      <c r="D45" s="398"/>
      <c r="E45" s="139">
        <v>1000</v>
      </c>
      <c r="F45" s="140">
        <v>600</v>
      </c>
      <c r="G45" s="141">
        <v>200</v>
      </c>
      <c r="H45" s="151">
        <v>2</v>
      </c>
      <c r="I45" s="152">
        <f t="shared" si="4"/>
        <v>1.2</v>
      </c>
      <c r="J45" s="152">
        <f t="shared" si="5"/>
        <v>0.24</v>
      </c>
      <c r="K45" s="153">
        <f t="shared" si="6"/>
        <v>916.6</v>
      </c>
      <c r="L45" s="153">
        <f t="shared" si="0"/>
        <v>4583</v>
      </c>
      <c r="M45" s="47">
        <v>4583</v>
      </c>
      <c r="N45" s="8"/>
    </row>
    <row r="46" spans="1:14" ht="15.95" customHeight="1">
      <c r="A46" s="463" t="s">
        <v>40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6"/>
      <c r="M46" s="3"/>
      <c r="N46" s="8"/>
    </row>
    <row r="47" spans="1:14" ht="14.1" customHeight="1">
      <c r="A47" s="427" t="s">
        <v>23</v>
      </c>
      <c r="B47" s="436"/>
      <c r="C47" s="436"/>
      <c r="D47" s="136" t="s">
        <v>77</v>
      </c>
      <c r="E47" s="396">
        <v>1000</v>
      </c>
      <c r="F47" s="386">
        <v>600</v>
      </c>
      <c r="G47" s="387">
        <v>40</v>
      </c>
      <c r="H47" s="110">
        <v>4</v>
      </c>
      <c r="I47" s="388">
        <f t="shared" ref="I47:I63" si="7">E47*F47*H47/1000000</f>
        <v>2.4</v>
      </c>
      <c r="J47" s="388">
        <f t="shared" ref="J47:J63" si="8">E47*F47*G47*H47/1000000000</f>
        <v>9.6000000000000002E-2</v>
      </c>
      <c r="K47" s="112">
        <f t="shared" ref="K47:K58" si="9">L47*J47/I47</f>
        <v>211.96</v>
      </c>
      <c r="L47" s="112">
        <f t="shared" si="0"/>
        <v>5299</v>
      </c>
      <c r="M47" s="14">
        <v>5299</v>
      </c>
      <c r="N47" s="8"/>
    </row>
    <row r="48" spans="1:14" ht="14.1" customHeight="1">
      <c r="A48" s="430"/>
      <c r="B48" s="444"/>
      <c r="C48" s="444"/>
      <c r="D48" s="123"/>
      <c r="E48" s="397">
        <v>1000</v>
      </c>
      <c r="F48" s="140">
        <v>600</v>
      </c>
      <c r="G48" s="141">
        <v>50</v>
      </c>
      <c r="H48" s="145">
        <v>4</v>
      </c>
      <c r="I48" s="143">
        <f t="shared" si="7"/>
        <v>2.4</v>
      </c>
      <c r="J48" s="143">
        <f t="shared" si="8"/>
        <v>0.12</v>
      </c>
      <c r="K48" s="146">
        <f t="shared" si="9"/>
        <v>264.95</v>
      </c>
      <c r="L48" s="146">
        <f t="shared" si="0"/>
        <v>5299</v>
      </c>
      <c r="M48" s="17">
        <v>5299</v>
      </c>
      <c r="N48" s="8"/>
    </row>
    <row r="49" spans="1:14" ht="14.1" customHeight="1">
      <c r="A49" s="430"/>
      <c r="B49" s="444"/>
      <c r="C49" s="444"/>
      <c r="D49" s="447" t="s">
        <v>71</v>
      </c>
      <c r="E49" s="397">
        <v>1000</v>
      </c>
      <c r="F49" s="140">
        <v>600</v>
      </c>
      <c r="G49" s="141">
        <v>60</v>
      </c>
      <c r="H49" s="145">
        <v>4</v>
      </c>
      <c r="I49" s="143">
        <f t="shared" si="7"/>
        <v>2.4</v>
      </c>
      <c r="J49" s="143">
        <f t="shared" si="8"/>
        <v>0.14399999999999999</v>
      </c>
      <c r="K49" s="146">
        <f t="shared" si="9"/>
        <v>317.94</v>
      </c>
      <c r="L49" s="146">
        <f t="shared" si="0"/>
        <v>5299</v>
      </c>
      <c r="M49" s="17">
        <v>5299</v>
      </c>
      <c r="N49" s="8"/>
    </row>
    <row r="50" spans="1:14" ht="14.1" customHeight="1">
      <c r="A50" s="430"/>
      <c r="B50" s="444"/>
      <c r="C50" s="444"/>
      <c r="D50" s="447"/>
      <c r="E50" s="397">
        <v>1000</v>
      </c>
      <c r="F50" s="140">
        <v>600</v>
      </c>
      <c r="G50" s="141">
        <v>70</v>
      </c>
      <c r="H50" s="145">
        <v>4</v>
      </c>
      <c r="I50" s="143">
        <f t="shared" si="7"/>
        <v>2.4</v>
      </c>
      <c r="J50" s="143">
        <f t="shared" si="8"/>
        <v>0.16800000000000001</v>
      </c>
      <c r="K50" s="146">
        <f t="shared" si="9"/>
        <v>370.93000000000006</v>
      </c>
      <c r="L50" s="146">
        <f t="shared" si="0"/>
        <v>5299</v>
      </c>
      <c r="M50" s="17">
        <v>5299</v>
      </c>
      <c r="N50" s="8"/>
    </row>
    <row r="51" spans="1:14" ht="14.1" customHeight="1">
      <c r="A51" s="430"/>
      <c r="B51" s="444"/>
      <c r="C51" s="444"/>
      <c r="D51" s="447"/>
      <c r="E51" s="397">
        <v>1000</v>
      </c>
      <c r="F51" s="140">
        <v>600</v>
      </c>
      <c r="G51" s="141">
        <v>80</v>
      </c>
      <c r="H51" s="145">
        <v>2</v>
      </c>
      <c r="I51" s="143">
        <f t="shared" si="7"/>
        <v>1.2</v>
      </c>
      <c r="J51" s="143">
        <f t="shared" si="8"/>
        <v>9.6000000000000002E-2</v>
      </c>
      <c r="K51" s="146">
        <f t="shared" si="9"/>
        <v>423.92</v>
      </c>
      <c r="L51" s="146">
        <f t="shared" si="0"/>
        <v>5299</v>
      </c>
      <c r="M51" s="17">
        <v>5299</v>
      </c>
      <c r="N51" s="8"/>
    </row>
    <row r="52" spans="1:14" ht="14.1" customHeight="1">
      <c r="A52" s="430"/>
      <c r="B52" s="444"/>
      <c r="C52" s="444"/>
      <c r="D52" s="447"/>
      <c r="E52" s="397">
        <v>1000</v>
      </c>
      <c r="F52" s="140">
        <v>600</v>
      </c>
      <c r="G52" s="141">
        <v>90</v>
      </c>
      <c r="H52" s="145">
        <v>2</v>
      </c>
      <c r="I52" s="143">
        <f t="shared" si="7"/>
        <v>1.2</v>
      </c>
      <c r="J52" s="143">
        <f t="shared" si="8"/>
        <v>0.108</v>
      </c>
      <c r="K52" s="146">
        <f t="shared" si="9"/>
        <v>476.91</v>
      </c>
      <c r="L52" s="146">
        <f t="shared" si="0"/>
        <v>5299</v>
      </c>
      <c r="M52" s="17">
        <v>5299</v>
      </c>
      <c r="N52" s="8"/>
    </row>
    <row r="53" spans="1:14" ht="14.1" customHeight="1">
      <c r="A53" s="430"/>
      <c r="B53" s="444"/>
      <c r="C53" s="444"/>
      <c r="D53" s="123"/>
      <c r="E53" s="397">
        <v>1000</v>
      </c>
      <c r="F53" s="140">
        <v>600</v>
      </c>
      <c r="G53" s="141">
        <v>100</v>
      </c>
      <c r="H53" s="145">
        <v>2</v>
      </c>
      <c r="I53" s="143">
        <f t="shared" si="7"/>
        <v>1.2</v>
      </c>
      <c r="J53" s="143">
        <f t="shared" si="8"/>
        <v>0.12</v>
      </c>
      <c r="K53" s="146">
        <f t="shared" si="9"/>
        <v>529.9</v>
      </c>
      <c r="L53" s="146">
        <f t="shared" si="0"/>
        <v>5299</v>
      </c>
      <c r="M53" s="17">
        <v>5299</v>
      </c>
      <c r="N53" s="8"/>
    </row>
    <row r="54" spans="1:14" ht="14.1" customHeight="1">
      <c r="A54" s="430"/>
      <c r="B54" s="444"/>
      <c r="C54" s="444"/>
      <c r="D54" s="123"/>
      <c r="E54" s="397">
        <v>1000</v>
      </c>
      <c r="F54" s="140">
        <v>600</v>
      </c>
      <c r="G54" s="141">
        <v>110</v>
      </c>
      <c r="H54" s="145">
        <v>2</v>
      </c>
      <c r="I54" s="143">
        <f t="shared" si="7"/>
        <v>1.2</v>
      </c>
      <c r="J54" s="143">
        <f t="shared" si="8"/>
        <v>0.13200000000000001</v>
      </c>
      <c r="K54" s="146">
        <f t="shared" si="9"/>
        <v>582.8900000000001</v>
      </c>
      <c r="L54" s="146">
        <f t="shared" si="0"/>
        <v>5299</v>
      </c>
      <c r="M54" s="17">
        <v>5299</v>
      </c>
      <c r="N54" s="8"/>
    </row>
    <row r="55" spans="1:14" ht="14.1" customHeight="1">
      <c r="A55" s="430"/>
      <c r="B55" s="444"/>
      <c r="C55" s="444"/>
      <c r="D55" s="123"/>
      <c r="E55" s="397">
        <v>1000</v>
      </c>
      <c r="F55" s="140">
        <v>600</v>
      </c>
      <c r="G55" s="141">
        <v>120</v>
      </c>
      <c r="H55" s="145">
        <v>2</v>
      </c>
      <c r="I55" s="143">
        <f t="shared" si="7"/>
        <v>1.2</v>
      </c>
      <c r="J55" s="143">
        <f t="shared" si="8"/>
        <v>0.14399999999999999</v>
      </c>
      <c r="K55" s="146">
        <f t="shared" si="9"/>
        <v>635.88</v>
      </c>
      <c r="L55" s="146">
        <f t="shared" si="0"/>
        <v>5299</v>
      </c>
      <c r="M55" s="17">
        <v>5299</v>
      </c>
      <c r="N55" s="8"/>
    </row>
    <row r="56" spans="1:14" ht="14.1" customHeight="1">
      <c r="A56" s="430"/>
      <c r="B56" s="444"/>
      <c r="C56" s="444"/>
      <c r="D56" s="123"/>
      <c r="E56" s="397">
        <v>1000</v>
      </c>
      <c r="F56" s="140">
        <v>600</v>
      </c>
      <c r="G56" s="141">
        <v>130</v>
      </c>
      <c r="H56" s="145">
        <v>2</v>
      </c>
      <c r="I56" s="143">
        <f t="shared" si="7"/>
        <v>1.2</v>
      </c>
      <c r="J56" s="143">
        <f t="shared" si="8"/>
        <v>0.156</v>
      </c>
      <c r="K56" s="146">
        <f t="shared" si="9"/>
        <v>688.87</v>
      </c>
      <c r="L56" s="146">
        <f t="shared" si="0"/>
        <v>5299</v>
      </c>
      <c r="M56" s="17">
        <v>5299</v>
      </c>
      <c r="N56" s="8"/>
    </row>
    <row r="57" spans="1:14" ht="14.1" customHeight="1">
      <c r="A57" s="430"/>
      <c r="B57" s="444"/>
      <c r="C57" s="444"/>
      <c r="D57" s="123"/>
      <c r="E57" s="397">
        <v>1000</v>
      </c>
      <c r="F57" s="140">
        <v>600</v>
      </c>
      <c r="G57" s="141">
        <v>140</v>
      </c>
      <c r="H57" s="145">
        <v>2</v>
      </c>
      <c r="I57" s="143">
        <f t="shared" si="7"/>
        <v>1.2</v>
      </c>
      <c r="J57" s="143">
        <f t="shared" si="8"/>
        <v>0.16800000000000001</v>
      </c>
      <c r="K57" s="146">
        <f t="shared" si="9"/>
        <v>741.86000000000013</v>
      </c>
      <c r="L57" s="146">
        <f t="shared" si="0"/>
        <v>5299</v>
      </c>
      <c r="M57" s="17">
        <v>5299</v>
      </c>
      <c r="N57" s="8"/>
    </row>
    <row r="58" spans="1:14" ht="14.1" customHeight="1">
      <c r="A58" s="430"/>
      <c r="B58" s="444"/>
      <c r="C58" s="444"/>
      <c r="D58" s="123"/>
      <c r="E58" s="397">
        <v>1000</v>
      </c>
      <c r="F58" s="140">
        <v>600</v>
      </c>
      <c r="G58" s="141">
        <v>150</v>
      </c>
      <c r="H58" s="145">
        <v>2</v>
      </c>
      <c r="I58" s="143">
        <f t="shared" si="7"/>
        <v>1.2</v>
      </c>
      <c r="J58" s="143">
        <f t="shared" si="8"/>
        <v>0.18</v>
      </c>
      <c r="K58" s="146">
        <f t="shared" si="9"/>
        <v>794.85</v>
      </c>
      <c r="L58" s="146">
        <f t="shared" si="0"/>
        <v>5299</v>
      </c>
      <c r="M58" s="17">
        <v>5299</v>
      </c>
      <c r="N58" s="8"/>
    </row>
    <row r="59" spans="1:14" ht="14.1" customHeight="1">
      <c r="A59" s="430"/>
      <c r="B59" s="444"/>
      <c r="C59" s="444"/>
      <c r="D59" s="123"/>
      <c r="E59" s="397">
        <v>1000</v>
      </c>
      <c r="F59" s="140">
        <v>600</v>
      </c>
      <c r="G59" s="141">
        <v>160</v>
      </c>
      <c r="H59" s="145">
        <v>1</v>
      </c>
      <c r="I59" s="143">
        <f t="shared" si="7"/>
        <v>0.6</v>
      </c>
      <c r="J59" s="143">
        <f t="shared" si="8"/>
        <v>9.6000000000000002E-2</v>
      </c>
      <c r="K59" s="146">
        <f t="shared" ref="K59:K65" si="10">L59*J59/I59</f>
        <v>847.84</v>
      </c>
      <c r="L59" s="146">
        <f t="shared" si="0"/>
        <v>5299</v>
      </c>
      <c r="M59" s="17">
        <v>5299</v>
      </c>
      <c r="N59" s="8"/>
    </row>
    <row r="60" spans="1:14" ht="14.1" customHeight="1">
      <c r="A60" s="430"/>
      <c r="B60" s="444"/>
      <c r="C60" s="444"/>
      <c r="D60" s="123"/>
      <c r="E60" s="397">
        <v>1000</v>
      </c>
      <c r="F60" s="140">
        <v>600</v>
      </c>
      <c r="G60" s="141">
        <v>170</v>
      </c>
      <c r="H60" s="145">
        <v>1</v>
      </c>
      <c r="I60" s="143">
        <f t="shared" si="7"/>
        <v>0.6</v>
      </c>
      <c r="J60" s="143">
        <f t="shared" si="8"/>
        <v>0.10199999999999999</v>
      </c>
      <c r="K60" s="146">
        <f t="shared" si="10"/>
        <v>900.82999999999993</v>
      </c>
      <c r="L60" s="146">
        <f t="shared" si="0"/>
        <v>5299</v>
      </c>
      <c r="M60" s="17">
        <v>5299</v>
      </c>
      <c r="N60" s="8"/>
    </row>
    <row r="61" spans="1:14" ht="14.1" customHeight="1">
      <c r="A61" s="430"/>
      <c r="B61" s="444"/>
      <c r="C61" s="444"/>
      <c r="D61" s="123"/>
      <c r="E61" s="397">
        <v>1000</v>
      </c>
      <c r="F61" s="140">
        <v>600</v>
      </c>
      <c r="G61" s="141">
        <v>180</v>
      </c>
      <c r="H61" s="145">
        <v>1</v>
      </c>
      <c r="I61" s="143">
        <f t="shared" si="7"/>
        <v>0.6</v>
      </c>
      <c r="J61" s="143">
        <f t="shared" si="8"/>
        <v>0.108</v>
      </c>
      <c r="K61" s="146">
        <f t="shared" si="10"/>
        <v>953.82</v>
      </c>
      <c r="L61" s="146">
        <f t="shared" si="0"/>
        <v>5299</v>
      </c>
      <c r="M61" s="17">
        <v>5299</v>
      </c>
      <c r="N61" s="8"/>
    </row>
    <row r="62" spans="1:14" ht="14.1" customHeight="1">
      <c r="A62" s="430"/>
      <c r="B62" s="444"/>
      <c r="C62" s="444"/>
      <c r="D62" s="123"/>
      <c r="E62" s="397">
        <v>1000</v>
      </c>
      <c r="F62" s="140">
        <v>600</v>
      </c>
      <c r="G62" s="141">
        <v>190</v>
      </c>
      <c r="H62" s="145">
        <v>1</v>
      </c>
      <c r="I62" s="143">
        <f t="shared" si="7"/>
        <v>0.6</v>
      </c>
      <c r="J62" s="143">
        <f t="shared" si="8"/>
        <v>0.114</v>
      </c>
      <c r="K62" s="146">
        <f t="shared" si="10"/>
        <v>1006.8100000000001</v>
      </c>
      <c r="L62" s="146">
        <f t="shared" si="0"/>
        <v>5299</v>
      </c>
      <c r="M62" s="17">
        <v>5299</v>
      </c>
      <c r="N62" s="8"/>
    </row>
    <row r="63" spans="1:14" ht="14.1" customHeight="1">
      <c r="A63" s="438"/>
      <c r="B63" s="439"/>
      <c r="C63" s="439"/>
      <c r="D63" s="295"/>
      <c r="E63" s="399">
        <v>1000</v>
      </c>
      <c r="F63" s="149">
        <v>600</v>
      </c>
      <c r="G63" s="150">
        <v>200</v>
      </c>
      <c r="H63" s="151">
        <v>1</v>
      </c>
      <c r="I63" s="152">
        <f t="shared" si="7"/>
        <v>0.6</v>
      </c>
      <c r="J63" s="152">
        <f t="shared" si="8"/>
        <v>0.12</v>
      </c>
      <c r="K63" s="153">
        <f t="shared" si="10"/>
        <v>1059.8</v>
      </c>
      <c r="L63" s="153">
        <f t="shared" si="0"/>
        <v>5299</v>
      </c>
      <c r="M63" s="47">
        <v>5299</v>
      </c>
      <c r="N63" s="8"/>
    </row>
    <row r="64" spans="1:14" ht="14.1" customHeight="1">
      <c r="A64" s="427" t="s">
        <v>52</v>
      </c>
      <c r="B64" s="428"/>
      <c r="C64" s="428"/>
      <c r="D64" s="446" t="s">
        <v>53</v>
      </c>
      <c r="E64" s="400">
        <v>1200</v>
      </c>
      <c r="F64" s="108">
        <v>200</v>
      </c>
      <c r="G64" s="283">
        <v>50</v>
      </c>
      <c r="H64" s="110">
        <v>12</v>
      </c>
      <c r="I64" s="388">
        <f>E64*F64*H64/1000000</f>
        <v>2.88</v>
      </c>
      <c r="J64" s="388">
        <f>E64*F64*G64*H64/1000000000</f>
        <v>0.14399999999999999</v>
      </c>
      <c r="K64" s="113">
        <f t="shared" si="10"/>
        <v>354.75</v>
      </c>
      <c r="L64" s="113">
        <f t="shared" si="0"/>
        <v>7095</v>
      </c>
      <c r="M64" s="14">
        <v>7095</v>
      </c>
      <c r="N64" s="8"/>
    </row>
    <row r="65" spans="1:14" ht="14.1" customHeight="1">
      <c r="A65" s="430"/>
      <c r="B65" s="431"/>
      <c r="C65" s="431"/>
      <c r="D65" s="447"/>
      <c r="E65" s="401">
        <v>1200</v>
      </c>
      <c r="F65" s="116">
        <v>200</v>
      </c>
      <c r="G65" s="137">
        <v>60</v>
      </c>
      <c r="H65" s="118">
        <v>10</v>
      </c>
      <c r="I65" s="143">
        <f t="shared" ref="I65:I79" si="11">E65*F65*H65/1000000</f>
        <v>2.4</v>
      </c>
      <c r="J65" s="143">
        <f t="shared" ref="J65:J79" si="12">E65*F65*G65*H65/1000000000</f>
        <v>0.14399999999999999</v>
      </c>
      <c r="K65" s="121">
        <f t="shared" si="10"/>
        <v>425.7</v>
      </c>
      <c r="L65" s="121">
        <f t="shared" si="0"/>
        <v>7095</v>
      </c>
      <c r="M65" s="17">
        <v>7095</v>
      </c>
      <c r="N65" s="8"/>
    </row>
    <row r="66" spans="1:14" ht="14.1" customHeight="1">
      <c r="A66" s="430"/>
      <c r="B66" s="431"/>
      <c r="C66" s="431"/>
      <c r="D66" s="123"/>
      <c r="E66" s="401">
        <v>1200</v>
      </c>
      <c r="F66" s="116">
        <v>200</v>
      </c>
      <c r="G66" s="137">
        <v>70</v>
      </c>
      <c r="H66" s="118">
        <v>8</v>
      </c>
      <c r="I66" s="143">
        <f t="shared" si="11"/>
        <v>1.92</v>
      </c>
      <c r="J66" s="143">
        <f t="shared" si="12"/>
        <v>0.13439999999999999</v>
      </c>
      <c r="K66" s="121">
        <f t="shared" ref="K66:K78" si="13">L66*J66/I66</f>
        <v>496.65000000000003</v>
      </c>
      <c r="L66" s="121">
        <f t="shared" si="0"/>
        <v>7095</v>
      </c>
      <c r="M66" s="17">
        <v>7095</v>
      </c>
      <c r="N66" s="8"/>
    </row>
    <row r="67" spans="1:14" ht="14.1" customHeight="1">
      <c r="A67" s="430"/>
      <c r="B67" s="431"/>
      <c r="C67" s="431"/>
      <c r="D67" s="123" t="s">
        <v>76</v>
      </c>
      <c r="E67" s="401">
        <v>1200</v>
      </c>
      <c r="F67" s="116">
        <v>200</v>
      </c>
      <c r="G67" s="137">
        <v>80</v>
      </c>
      <c r="H67" s="118">
        <v>8</v>
      </c>
      <c r="I67" s="143">
        <f t="shared" si="11"/>
        <v>1.92</v>
      </c>
      <c r="J67" s="143">
        <f t="shared" si="12"/>
        <v>0.15359999999999999</v>
      </c>
      <c r="K67" s="121">
        <f t="shared" si="13"/>
        <v>567.6</v>
      </c>
      <c r="L67" s="121">
        <f t="shared" si="0"/>
        <v>7095</v>
      </c>
      <c r="M67" s="17">
        <v>7095</v>
      </c>
      <c r="N67" s="8"/>
    </row>
    <row r="68" spans="1:14" ht="14.1" customHeight="1">
      <c r="A68" s="430"/>
      <c r="B68" s="431"/>
      <c r="C68" s="431"/>
      <c r="D68" s="123"/>
      <c r="E68" s="401">
        <v>1200</v>
      </c>
      <c r="F68" s="116">
        <v>200</v>
      </c>
      <c r="G68" s="137">
        <v>90</v>
      </c>
      <c r="H68" s="118">
        <v>6</v>
      </c>
      <c r="I68" s="143">
        <f t="shared" si="11"/>
        <v>1.44</v>
      </c>
      <c r="J68" s="143">
        <f t="shared" si="12"/>
        <v>0.12959999999999999</v>
      </c>
      <c r="K68" s="121">
        <f t="shared" si="13"/>
        <v>638.54999999999995</v>
      </c>
      <c r="L68" s="121">
        <f t="shared" si="0"/>
        <v>7095</v>
      </c>
      <c r="M68" s="17">
        <v>7095</v>
      </c>
      <c r="N68" s="8"/>
    </row>
    <row r="69" spans="1:14" ht="14.1" customHeight="1">
      <c r="A69" s="422"/>
      <c r="B69" s="431"/>
      <c r="C69" s="431"/>
      <c r="D69" s="123"/>
      <c r="E69" s="401">
        <v>1200</v>
      </c>
      <c r="F69" s="116">
        <v>200</v>
      </c>
      <c r="G69" s="137">
        <v>100</v>
      </c>
      <c r="H69" s="145">
        <v>6</v>
      </c>
      <c r="I69" s="143">
        <f t="shared" si="11"/>
        <v>1.44</v>
      </c>
      <c r="J69" s="143">
        <f t="shared" si="12"/>
        <v>0.14399999999999999</v>
      </c>
      <c r="K69" s="121">
        <f t="shared" si="13"/>
        <v>709.5</v>
      </c>
      <c r="L69" s="121">
        <f t="shared" si="0"/>
        <v>7095</v>
      </c>
      <c r="M69" s="17">
        <v>7095</v>
      </c>
      <c r="N69" s="8"/>
    </row>
    <row r="70" spans="1:14" ht="14.1" customHeight="1">
      <c r="A70" s="422"/>
      <c r="B70" s="431"/>
      <c r="C70" s="431"/>
      <c r="D70" s="123"/>
      <c r="E70" s="401">
        <v>1200</v>
      </c>
      <c r="F70" s="116">
        <v>200</v>
      </c>
      <c r="G70" s="137">
        <v>110</v>
      </c>
      <c r="H70" s="142">
        <v>4</v>
      </c>
      <c r="I70" s="143">
        <f t="shared" si="11"/>
        <v>0.96</v>
      </c>
      <c r="J70" s="143">
        <f t="shared" si="12"/>
        <v>0.1056</v>
      </c>
      <c r="K70" s="121">
        <f t="shared" si="13"/>
        <v>780.45</v>
      </c>
      <c r="L70" s="121">
        <f t="shared" si="0"/>
        <v>7095</v>
      </c>
      <c r="M70" s="17">
        <v>7095</v>
      </c>
      <c r="N70" s="8"/>
    </row>
    <row r="71" spans="1:14" ht="14.1" customHeight="1">
      <c r="A71" s="422"/>
      <c r="B71" s="431"/>
      <c r="C71" s="431"/>
      <c r="D71" s="123"/>
      <c r="E71" s="401">
        <v>1200</v>
      </c>
      <c r="F71" s="116">
        <v>200</v>
      </c>
      <c r="G71" s="137">
        <v>120</v>
      </c>
      <c r="H71" s="142">
        <v>4</v>
      </c>
      <c r="I71" s="143">
        <f t="shared" si="11"/>
        <v>0.96</v>
      </c>
      <c r="J71" s="143">
        <f t="shared" si="12"/>
        <v>0.1152</v>
      </c>
      <c r="K71" s="121">
        <f t="shared" si="13"/>
        <v>851.4</v>
      </c>
      <c r="L71" s="121">
        <f t="shared" si="0"/>
        <v>7095</v>
      </c>
      <c r="M71" s="17">
        <v>7095</v>
      </c>
      <c r="N71" s="8"/>
    </row>
    <row r="72" spans="1:14" ht="14.1" customHeight="1">
      <c r="A72" s="422"/>
      <c r="B72" s="431"/>
      <c r="C72" s="431"/>
      <c r="D72" s="123"/>
      <c r="E72" s="401">
        <v>1200</v>
      </c>
      <c r="F72" s="116">
        <v>200</v>
      </c>
      <c r="G72" s="137">
        <v>130</v>
      </c>
      <c r="H72" s="142">
        <v>4</v>
      </c>
      <c r="I72" s="143">
        <f t="shared" si="11"/>
        <v>0.96</v>
      </c>
      <c r="J72" s="143">
        <f t="shared" si="12"/>
        <v>0.12479999999999999</v>
      </c>
      <c r="K72" s="121">
        <f t="shared" si="13"/>
        <v>922.34999999999991</v>
      </c>
      <c r="L72" s="121">
        <f t="shared" si="0"/>
        <v>7095</v>
      </c>
      <c r="M72" s="17">
        <v>7095</v>
      </c>
      <c r="N72" s="8"/>
    </row>
    <row r="73" spans="1:14" ht="14.1" customHeight="1">
      <c r="A73" s="422"/>
      <c r="B73" s="431"/>
      <c r="C73" s="431"/>
      <c r="D73" s="123"/>
      <c r="E73" s="401">
        <v>1200</v>
      </c>
      <c r="F73" s="116">
        <v>200</v>
      </c>
      <c r="G73" s="137">
        <v>140</v>
      </c>
      <c r="H73" s="142">
        <v>4</v>
      </c>
      <c r="I73" s="143">
        <f t="shared" si="11"/>
        <v>0.96</v>
      </c>
      <c r="J73" s="143">
        <f t="shared" si="12"/>
        <v>0.13439999999999999</v>
      </c>
      <c r="K73" s="121">
        <f t="shared" si="13"/>
        <v>993.30000000000007</v>
      </c>
      <c r="L73" s="121">
        <f t="shared" si="0"/>
        <v>7095</v>
      </c>
      <c r="M73" s="17">
        <v>7095</v>
      </c>
      <c r="N73" s="8"/>
    </row>
    <row r="74" spans="1:14" ht="14.1" customHeight="1">
      <c r="A74" s="422"/>
      <c r="B74" s="431"/>
      <c r="C74" s="431"/>
      <c r="D74" s="123"/>
      <c r="E74" s="401">
        <v>1200</v>
      </c>
      <c r="F74" s="116">
        <v>200</v>
      </c>
      <c r="G74" s="137">
        <v>150</v>
      </c>
      <c r="H74" s="142">
        <v>4</v>
      </c>
      <c r="I74" s="143">
        <f t="shared" si="11"/>
        <v>0.96</v>
      </c>
      <c r="J74" s="143">
        <f t="shared" si="12"/>
        <v>0.14399999999999999</v>
      </c>
      <c r="K74" s="121">
        <f t="shared" si="13"/>
        <v>1064.25</v>
      </c>
      <c r="L74" s="121">
        <f t="shared" si="0"/>
        <v>7095</v>
      </c>
      <c r="M74" s="17">
        <v>7095</v>
      </c>
      <c r="N74" s="8"/>
    </row>
    <row r="75" spans="1:14" ht="14.1" customHeight="1">
      <c r="A75" s="422"/>
      <c r="B75" s="431"/>
      <c r="C75" s="431"/>
      <c r="D75" s="123"/>
      <c r="E75" s="401">
        <v>1200</v>
      </c>
      <c r="F75" s="116">
        <v>200</v>
      </c>
      <c r="G75" s="137">
        <v>160</v>
      </c>
      <c r="H75" s="142">
        <v>4</v>
      </c>
      <c r="I75" s="143">
        <f t="shared" si="11"/>
        <v>0.96</v>
      </c>
      <c r="J75" s="143">
        <f t="shared" si="12"/>
        <v>0.15359999999999999</v>
      </c>
      <c r="K75" s="121">
        <f t="shared" si="13"/>
        <v>1135.2</v>
      </c>
      <c r="L75" s="121">
        <f>M75*(100%-$L$6)</f>
        <v>7095</v>
      </c>
      <c r="M75" s="17">
        <v>7095</v>
      </c>
      <c r="N75" s="8"/>
    </row>
    <row r="76" spans="1:14" ht="14.1" customHeight="1">
      <c r="A76" s="422"/>
      <c r="B76" s="431"/>
      <c r="C76" s="431"/>
      <c r="D76" s="123"/>
      <c r="E76" s="401">
        <v>1200</v>
      </c>
      <c r="F76" s="116">
        <v>200</v>
      </c>
      <c r="G76" s="137">
        <v>170</v>
      </c>
      <c r="H76" s="142">
        <v>2</v>
      </c>
      <c r="I76" s="143">
        <f t="shared" si="11"/>
        <v>0.48</v>
      </c>
      <c r="J76" s="143">
        <f t="shared" si="12"/>
        <v>8.1600000000000006E-2</v>
      </c>
      <c r="K76" s="121">
        <f t="shared" si="13"/>
        <v>1206.1500000000001</v>
      </c>
      <c r="L76" s="121">
        <f>M76*(100%-$L$6)</f>
        <v>7095</v>
      </c>
      <c r="M76" s="17">
        <v>7095</v>
      </c>
      <c r="N76" s="8"/>
    </row>
    <row r="77" spans="1:14" ht="14.1" customHeight="1">
      <c r="A77" s="422"/>
      <c r="B77" s="431"/>
      <c r="C77" s="431"/>
      <c r="D77" s="123"/>
      <c r="E77" s="401">
        <v>1200</v>
      </c>
      <c r="F77" s="116">
        <v>200</v>
      </c>
      <c r="G77" s="137">
        <v>180</v>
      </c>
      <c r="H77" s="142">
        <v>2</v>
      </c>
      <c r="I77" s="143">
        <f t="shared" si="11"/>
        <v>0.48</v>
      </c>
      <c r="J77" s="143">
        <f t="shared" si="12"/>
        <v>8.6400000000000005E-2</v>
      </c>
      <c r="K77" s="121">
        <f t="shared" si="13"/>
        <v>1277.1000000000001</v>
      </c>
      <c r="L77" s="121">
        <f>M77*(100%-$L$6)</f>
        <v>7095</v>
      </c>
      <c r="M77" s="17">
        <v>7095</v>
      </c>
      <c r="N77" s="8"/>
    </row>
    <row r="78" spans="1:14" ht="14.1" customHeight="1">
      <c r="A78" s="422"/>
      <c r="B78" s="431"/>
      <c r="C78" s="431"/>
      <c r="D78" s="123"/>
      <c r="E78" s="401">
        <v>1200</v>
      </c>
      <c r="F78" s="116">
        <v>200</v>
      </c>
      <c r="G78" s="137">
        <v>190</v>
      </c>
      <c r="H78" s="142">
        <v>2</v>
      </c>
      <c r="I78" s="143">
        <f t="shared" si="11"/>
        <v>0.48</v>
      </c>
      <c r="J78" s="143">
        <f t="shared" si="12"/>
        <v>9.1200000000000003E-2</v>
      </c>
      <c r="K78" s="121">
        <f t="shared" si="13"/>
        <v>1348.0500000000002</v>
      </c>
      <c r="L78" s="121">
        <f>M78*(100%-$L$6)</f>
        <v>7095</v>
      </c>
      <c r="M78" s="17">
        <v>7095</v>
      </c>
      <c r="N78" s="8"/>
    </row>
    <row r="79" spans="1:14" ht="14.1" customHeight="1">
      <c r="A79" s="433"/>
      <c r="B79" s="434"/>
      <c r="C79" s="434"/>
      <c r="D79" s="295"/>
      <c r="E79" s="399">
        <v>1200</v>
      </c>
      <c r="F79" s="149">
        <v>200</v>
      </c>
      <c r="G79" s="150">
        <v>200</v>
      </c>
      <c r="H79" s="151">
        <v>2</v>
      </c>
      <c r="I79" s="152">
        <f t="shared" si="11"/>
        <v>0.48</v>
      </c>
      <c r="J79" s="152">
        <f t="shared" si="12"/>
        <v>9.6000000000000002E-2</v>
      </c>
      <c r="K79" s="296">
        <f>L79*J79/I79</f>
        <v>1419</v>
      </c>
      <c r="L79" s="296">
        <f>M79*(100%-$L$6)</f>
        <v>7095</v>
      </c>
      <c r="M79" s="16">
        <v>7095</v>
      </c>
      <c r="N79" s="8"/>
    </row>
    <row r="80" spans="1:14" ht="15.95" customHeight="1">
      <c r="A80" s="154"/>
      <c r="B80" s="88"/>
      <c r="C80" s="88"/>
      <c r="D80" s="88"/>
      <c r="E80" s="88"/>
      <c r="F80" s="88"/>
      <c r="G80" s="88"/>
      <c r="H80" s="88"/>
      <c r="I80" s="88"/>
      <c r="J80" s="88"/>
      <c r="K80" s="93"/>
      <c r="L80" s="93"/>
    </row>
    <row r="81" spans="1:13" ht="15.95" customHeight="1">
      <c r="A81" s="155" t="s">
        <v>16</v>
      </c>
      <c r="B81" s="155"/>
      <c r="C81" s="155"/>
      <c r="D81" s="155"/>
      <c r="E81" s="155"/>
      <c r="F81" s="155"/>
      <c r="G81" s="155"/>
      <c r="H81" s="155"/>
      <c r="I81" s="156"/>
      <c r="J81" s="156"/>
      <c r="K81" s="157"/>
      <c r="L81" s="157"/>
      <c r="M81" s="24"/>
    </row>
    <row r="82" spans="1:13" ht="15.95" customHeight="1">
      <c r="A82" s="154" t="s">
        <v>33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6"/>
      <c r="L82" s="156"/>
      <c r="M82" s="6"/>
    </row>
    <row r="83" spans="1:13" ht="15.95" customHeight="1">
      <c r="A83" s="158" t="s">
        <v>29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9" t="s">
        <v>269</v>
      </c>
      <c r="L83" s="159"/>
      <c r="M83" s="6"/>
    </row>
    <row r="84" spans="1:13" ht="15.95" customHeight="1">
      <c r="A84" s="452" t="s">
        <v>67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68" t="s">
        <v>270</v>
      </c>
      <c r="L84" s="468"/>
      <c r="M84" s="7"/>
    </row>
    <row r="85" spans="1:13" ht="15.95" customHeight="1">
      <c r="A85" s="452"/>
      <c r="B85" s="452"/>
      <c r="C85" s="452"/>
      <c r="D85" s="452"/>
      <c r="E85" s="452"/>
      <c r="F85" s="452"/>
      <c r="G85" s="452"/>
      <c r="H85" s="452"/>
      <c r="I85" s="452"/>
      <c r="J85" s="452"/>
      <c r="K85" s="242" t="s">
        <v>264</v>
      </c>
      <c r="L85" s="162"/>
      <c r="M85" s="7"/>
    </row>
    <row r="86" spans="1:13" ht="15.95" customHeight="1">
      <c r="A86" s="454"/>
      <c r="B86" s="454"/>
      <c r="C86" s="454"/>
      <c r="D86" s="454"/>
      <c r="E86" s="454"/>
      <c r="F86" s="454"/>
      <c r="G86" s="454"/>
      <c r="H86" s="454"/>
      <c r="I86" s="454"/>
      <c r="J86" s="454"/>
      <c r="K86" s="159"/>
      <c r="L86" s="162"/>
      <c r="M86" s="7"/>
    </row>
    <row r="87" spans="1:13">
      <c r="A87" s="467"/>
      <c r="B87" s="467"/>
      <c r="C87" s="467"/>
      <c r="D87" s="467"/>
      <c r="E87" s="467"/>
      <c r="F87" s="467"/>
      <c r="G87" s="467"/>
      <c r="H87" s="467"/>
      <c r="I87" s="467"/>
      <c r="J87" s="467"/>
      <c r="K87" s="6"/>
      <c r="L87" s="7"/>
      <c r="M87" s="7"/>
    </row>
    <row r="88" spans="1:13" ht="12.75" customHeight="1">
      <c r="A88" s="467"/>
      <c r="B88" s="467"/>
      <c r="C88" s="467"/>
      <c r="D88" s="467"/>
      <c r="E88" s="467"/>
      <c r="F88" s="467"/>
      <c r="G88" s="467"/>
      <c r="H88" s="467"/>
      <c r="I88" s="467"/>
      <c r="J88" s="467"/>
    </row>
  </sheetData>
  <mergeCells count="28">
    <mergeCell ref="A1:L1"/>
    <mergeCell ref="A2:L2"/>
    <mergeCell ref="A3:L3"/>
    <mergeCell ref="A4:L4"/>
    <mergeCell ref="I7:I8"/>
    <mergeCell ref="A9:L9"/>
    <mergeCell ref="J7:J8"/>
    <mergeCell ref="K7:L7"/>
    <mergeCell ref="A7:C8"/>
    <mergeCell ref="D7:D8"/>
    <mergeCell ref="E7:G7"/>
    <mergeCell ref="H7:H8"/>
    <mergeCell ref="A46:L46"/>
    <mergeCell ref="D49:D52"/>
    <mergeCell ref="A47:C63"/>
    <mergeCell ref="D31:D35"/>
    <mergeCell ref="A12:C28"/>
    <mergeCell ref="A29:C45"/>
    <mergeCell ref="D39:D41"/>
    <mergeCell ref="D16:D19"/>
    <mergeCell ref="K84:L84"/>
    <mergeCell ref="A86:J86"/>
    <mergeCell ref="A88:J88"/>
    <mergeCell ref="A64:C79"/>
    <mergeCell ref="A84:J84"/>
    <mergeCell ref="A85:J85"/>
    <mergeCell ref="D64:D65"/>
    <mergeCell ref="A87:J87"/>
  </mergeCells>
  <phoneticPr fontId="0" type="noConversion"/>
  <hyperlinks>
    <hyperlink ref="K85" r:id="rId1"/>
  </hyperlinks>
  <printOptions horizontalCentered="1"/>
  <pageMargins left="0.39" right="0.34" top="0.18" bottom="0.19" header="0.17" footer="0.17"/>
  <pageSetup paperSize="9" scale="6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27"/>
  <sheetViews>
    <sheetView showGridLines="0" view="pageBreakPreview" zoomScale="75" zoomScaleNormal="70" zoomScaleSheetLayoutView="75" zoomScalePageLayoutView="75" workbookViewId="0">
      <selection activeCell="A4" sqref="A4:L4"/>
    </sheetView>
  </sheetViews>
  <sheetFormatPr defaultRowHeight="20.25"/>
  <cols>
    <col min="1" max="1" width="7.7109375" style="27" customWidth="1"/>
    <col min="2" max="3" width="7.7109375" style="9" customWidth="1"/>
    <col min="4" max="4" width="38.7109375" style="9" customWidth="1"/>
    <col min="5" max="7" width="8.7109375" style="9" customWidth="1"/>
    <col min="8" max="10" width="10.28515625" style="9" customWidth="1"/>
    <col min="11" max="12" width="10.7109375" style="15" customWidth="1"/>
    <col min="13" max="13" width="10.7109375" style="15" hidden="1" customWidth="1"/>
    <col min="14" max="17" width="9.140625" style="9"/>
    <col min="18" max="18" width="9.140625" style="12"/>
    <col min="19" max="16384" width="9.140625" style="9"/>
  </cols>
  <sheetData>
    <row r="1" spans="1:18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  <c r="R1" s="9"/>
    </row>
    <row r="2" spans="1:18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  <c r="R2" s="9"/>
    </row>
    <row r="3" spans="1:18" ht="15" customHeight="1">
      <c r="A3" s="415" t="s">
        <v>36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6"/>
      <c r="R3" s="9"/>
    </row>
    <row r="4" spans="1:18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5"/>
      <c r="R4" s="9"/>
    </row>
    <row r="5" spans="1:18" s="2" customFormat="1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322"/>
      <c r="L5" s="323"/>
      <c r="M5" s="51"/>
      <c r="N5" s="49"/>
      <c r="O5" s="3"/>
      <c r="P5" s="1"/>
    </row>
    <row r="6" spans="1:18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19"/>
    </row>
    <row r="7" spans="1:18" s="21" customFormat="1" ht="14.25" customHeight="1">
      <c r="A7" s="463" t="s">
        <v>1</v>
      </c>
      <c r="B7" s="425"/>
      <c r="C7" s="426"/>
      <c r="D7" s="465" t="s">
        <v>2</v>
      </c>
      <c r="E7" s="423" t="s">
        <v>3</v>
      </c>
      <c r="F7" s="471"/>
      <c r="G7" s="472"/>
      <c r="H7" s="461" t="s">
        <v>4</v>
      </c>
      <c r="I7" s="461" t="s">
        <v>5</v>
      </c>
      <c r="J7" s="461" t="s">
        <v>6</v>
      </c>
      <c r="K7" s="459" t="s">
        <v>265</v>
      </c>
      <c r="L7" s="469"/>
      <c r="M7" s="28"/>
      <c r="N7" s="20"/>
      <c r="O7" s="20"/>
      <c r="R7" s="26"/>
    </row>
    <row r="8" spans="1:18" s="21" customFormat="1" ht="16.5" customHeight="1">
      <c r="A8" s="464"/>
      <c r="B8" s="457"/>
      <c r="C8" s="458"/>
      <c r="D8" s="470"/>
      <c r="E8" s="102" t="s">
        <v>7</v>
      </c>
      <c r="F8" s="103" t="s">
        <v>8</v>
      </c>
      <c r="G8" s="104" t="s">
        <v>9</v>
      </c>
      <c r="H8" s="470"/>
      <c r="I8" s="470"/>
      <c r="J8" s="462"/>
      <c r="K8" s="105" t="s">
        <v>266</v>
      </c>
      <c r="L8" s="106" t="s">
        <v>267</v>
      </c>
      <c r="M8" s="22" t="s">
        <v>10</v>
      </c>
      <c r="N8" s="20"/>
      <c r="O8" s="20"/>
      <c r="R8" s="26"/>
    </row>
    <row r="9" spans="1:18" ht="15.95" customHeight="1">
      <c r="A9" s="463" t="s">
        <v>81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6"/>
      <c r="M9" s="8"/>
      <c r="N9" s="8"/>
    </row>
    <row r="10" spans="1:18" ht="15.95" customHeight="1">
      <c r="A10" s="427" t="s">
        <v>122</v>
      </c>
      <c r="B10" s="436"/>
      <c r="C10" s="437"/>
      <c r="D10" s="446" t="s">
        <v>120</v>
      </c>
      <c r="E10" s="386">
        <v>1000</v>
      </c>
      <c r="F10" s="386">
        <v>600</v>
      </c>
      <c r="G10" s="387">
        <v>60</v>
      </c>
      <c r="H10" s="110">
        <v>4</v>
      </c>
      <c r="I10" s="388">
        <f>E10*F10*H10/1000000</f>
        <v>2.4</v>
      </c>
      <c r="J10" s="388">
        <f>E10*F10*G10*H10/1000000000</f>
        <v>0.14399999999999999</v>
      </c>
      <c r="K10" s="112">
        <f t="shared" ref="K10:K17" si="0">L10*J10/I10</f>
        <v>503.7</v>
      </c>
      <c r="L10" s="113">
        <f t="shared" ref="L10:L17" si="1">M10*(100%-$L$6)</f>
        <v>8395</v>
      </c>
      <c r="M10" s="17">
        <v>8395</v>
      </c>
      <c r="N10" s="8"/>
    </row>
    <row r="11" spans="1:18" ht="15.95" customHeight="1">
      <c r="A11" s="430"/>
      <c r="B11" s="444"/>
      <c r="C11" s="445"/>
      <c r="D11" s="447"/>
      <c r="E11" s="140">
        <v>1000</v>
      </c>
      <c r="F11" s="140">
        <v>600</v>
      </c>
      <c r="G11" s="141">
        <v>70</v>
      </c>
      <c r="H11" s="145">
        <v>4</v>
      </c>
      <c r="I11" s="143">
        <f t="shared" ref="I11:I17" si="2">E11*F11*H11/1000000</f>
        <v>2.4</v>
      </c>
      <c r="J11" s="143">
        <f t="shared" ref="J11:J17" si="3">E11*F11*G11*H11/1000000000</f>
        <v>0.16800000000000001</v>
      </c>
      <c r="K11" s="146">
        <f t="shared" si="0"/>
        <v>587.65000000000009</v>
      </c>
      <c r="L11" s="288">
        <f t="shared" si="1"/>
        <v>8395</v>
      </c>
      <c r="M11" s="17">
        <v>8395</v>
      </c>
      <c r="N11" s="8"/>
    </row>
    <row r="12" spans="1:18" ht="15.95" customHeight="1">
      <c r="A12" s="430"/>
      <c r="B12" s="444"/>
      <c r="C12" s="445"/>
      <c r="D12" s="447"/>
      <c r="E12" s="140">
        <v>1000</v>
      </c>
      <c r="F12" s="140">
        <v>600</v>
      </c>
      <c r="G12" s="141">
        <v>80</v>
      </c>
      <c r="H12" s="145">
        <v>3</v>
      </c>
      <c r="I12" s="143">
        <f t="shared" si="2"/>
        <v>1.8</v>
      </c>
      <c r="J12" s="143">
        <f t="shared" si="3"/>
        <v>0.14399999999999999</v>
      </c>
      <c r="K12" s="146">
        <f t="shared" si="0"/>
        <v>671.59999999999991</v>
      </c>
      <c r="L12" s="288">
        <f t="shared" si="1"/>
        <v>8395</v>
      </c>
      <c r="M12" s="17">
        <v>8395</v>
      </c>
      <c r="N12" s="8"/>
    </row>
    <row r="13" spans="1:18" ht="15.95" customHeight="1">
      <c r="A13" s="430"/>
      <c r="B13" s="444"/>
      <c r="C13" s="445"/>
      <c r="D13" s="123" t="s">
        <v>121</v>
      </c>
      <c r="E13" s="140">
        <v>1000</v>
      </c>
      <c r="F13" s="140">
        <v>600</v>
      </c>
      <c r="G13" s="141">
        <v>90</v>
      </c>
      <c r="H13" s="145">
        <v>3</v>
      </c>
      <c r="I13" s="143">
        <f t="shared" si="2"/>
        <v>1.8</v>
      </c>
      <c r="J13" s="143">
        <f t="shared" si="3"/>
        <v>0.16200000000000001</v>
      </c>
      <c r="K13" s="146">
        <f t="shared" si="0"/>
        <v>755.55</v>
      </c>
      <c r="L13" s="288">
        <f t="shared" si="1"/>
        <v>8395</v>
      </c>
      <c r="M13" s="17">
        <v>8395</v>
      </c>
      <c r="N13" s="8"/>
    </row>
    <row r="14" spans="1:18" ht="15.95" customHeight="1">
      <c r="A14" s="430"/>
      <c r="B14" s="444"/>
      <c r="C14" s="445"/>
      <c r="D14" s="123"/>
      <c r="E14" s="140">
        <v>1000</v>
      </c>
      <c r="F14" s="140">
        <v>600</v>
      </c>
      <c r="G14" s="141">
        <v>100</v>
      </c>
      <c r="H14" s="145">
        <v>2</v>
      </c>
      <c r="I14" s="143">
        <f t="shared" si="2"/>
        <v>1.2</v>
      </c>
      <c r="J14" s="143">
        <f t="shared" si="3"/>
        <v>0.12</v>
      </c>
      <c r="K14" s="146">
        <f t="shared" si="0"/>
        <v>839.5</v>
      </c>
      <c r="L14" s="288">
        <f t="shared" si="1"/>
        <v>8395</v>
      </c>
      <c r="M14" s="17">
        <v>8395</v>
      </c>
      <c r="N14" s="8"/>
    </row>
    <row r="15" spans="1:18" ht="15.95" customHeight="1">
      <c r="A15" s="430"/>
      <c r="B15" s="444"/>
      <c r="C15" s="445"/>
      <c r="D15" s="447" t="s">
        <v>123</v>
      </c>
      <c r="E15" s="140">
        <v>1000</v>
      </c>
      <c r="F15" s="140">
        <v>600</v>
      </c>
      <c r="G15" s="141">
        <v>110</v>
      </c>
      <c r="H15" s="145">
        <v>2</v>
      </c>
      <c r="I15" s="143">
        <f t="shared" si="2"/>
        <v>1.2</v>
      </c>
      <c r="J15" s="143">
        <f t="shared" si="3"/>
        <v>0.13200000000000001</v>
      </c>
      <c r="K15" s="146">
        <f t="shared" si="0"/>
        <v>923.45000000000016</v>
      </c>
      <c r="L15" s="288">
        <f t="shared" si="1"/>
        <v>8395</v>
      </c>
      <c r="M15" s="17">
        <v>8395</v>
      </c>
      <c r="N15" s="8"/>
    </row>
    <row r="16" spans="1:18" ht="15.95" customHeight="1">
      <c r="A16" s="430"/>
      <c r="B16" s="444"/>
      <c r="C16" s="445"/>
      <c r="D16" s="447"/>
      <c r="E16" s="140">
        <v>1000</v>
      </c>
      <c r="F16" s="140">
        <v>600</v>
      </c>
      <c r="G16" s="141">
        <v>120</v>
      </c>
      <c r="H16" s="145">
        <v>2</v>
      </c>
      <c r="I16" s="143">
        <f t="shared" si="2"/>
        <v>1.2</v>
      </c>
      <c r="J16" s="143">
        <f t="shared" si="3"/>
        <v>0.14399999999999999</v>
      </c>
      <c r="K16" s="146">
        <f t="shared" si="0"/>
        <v>1007.4</v>
      </c>
      <c r="L16" s="288">
        <f t="shared" si="1"/>
        <v>8395</v>
      </c>
      <c r="M16" s="17">
        <v>8395</v>
      </c>
      <c r="N16" s="8"/>
    </row>
    <row r="17" spans="1:14" ht="15.95" customHeight="1">
      <c r="A17" s="438"/>
      <c r="B17" s="439"/>
      <c r="C17" s="440"/>
      <c r="D17" s="448"/>
      <c r="E17" s="149">
        <v>1000</v>
      </c>
      <c r="F17" s="149">
        <v>600</v>
      </c>
      <c r="G17" s="150">
        <v>130</v>
      </c>
      <c r="H17" s="151">
        <v>2</v>
      </c>
      <c r="I17" s="152">
        <f t="shared" si="2"/>
        <v>1.2</v>
      </c>
      <c r="J17" s="152">
        <f t="shared" si="3"/>
        <v>0.156</v>
      </c>
      <c r="K17" s="153">
        <f t="shared" si="0"/>
        <v>1091.3499999999999</v>
      </c>
      <c r="L17" s="296">
        <f t="shared" si="1"/>
        <v>8395</v>
      </c>
      <c r="M17" s="17">
        <v>8395</v>
      </c>
      <c r="N17" s="8"/>
    </row>
    <row r="18" spans="1:14" ht="15.95" customHeight="1">
      <c r="A18" s="154"/>
      <c r="B18" s="88"/>
      <c r="C18" s="88"/>
      <c r="D18" s="88"/>
      <c r="E18" s="88"/>
      <c r="F18" s="88"/>
      <c r="G18" s="88"/>
      <c r="H18" s="88"/>
      <c r="I18" s="88"/>
      <c r="J18" s="88"/>
      <c r="K18" s="93"/>
      <c r="L18" s="93"/>
    </row>
    <row r="19" spans="1:14" ht="15.95" customHeight="1">
      <c r="A19" s="154"/>
      <c r="B19" s="88"/>
      <c r="C19" s="88"/>
      <c r="D19" s="88"/>
      <c r="E19" s="88"/>
      <c r="F19" s="88"/>
      <c r="G19" s="88"/>
      <c r="H19" s="88"/>
      <c r="I19" s="88"/>
      <c r="J19" s="88"/>
      <c r="K19" s="93"/>
      <c r="L19" s="93"/>
    </row>
    <row r="20" spans="1:14" ht="15.95" customHeight="1">
      <c r="A20" s="155" t="s">
        <v>16</v>
      </c>
      <c r="B20" s="155"/>
      <c r="C20" s="155"/>
      <c r="D20" s="155"/>
      <c r="E20" s="155"/>
      <c r="F20" s="155"/>
      <c r="G20" s="155"/>
      <c r="H20" s="155"/>
      <c r="I20" s="156"/>
      <c r="J20" s="156"/>
      <c r="K20" s="157"/>
      <c r="L20" s="157"/>
      <c r="M20" s="24"/>
    </row>
    <row r="21" spans="1:14" ht="15.95" customHeight="1">
      <c r="A21" s="154" t="s">
        <v>33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6"/>
      <c r="L21" s="156"/>
      <c r="M21" s="6"/>
    </row>
    <row r="22" spans="1:14" ht="15.95" customHeight="1">
      <c r="A22" s="158" t="s">
        <v>29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 t="s">
        <v>269</v>
      </c>
      <c r="L22" s="159"/>
      <c r="M22" s="6"/>
    </row>
    <row r="23" spans="1:14" ht="15.95" customHeight="1">
      <c r="A23" s="452" t="s">
        <v>67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68" t="s">
        <v>270</v>
      </c>
      <c r="L23" s="468"/>
      <c r="M23" s="7"/>
    </row>
    <row r="24" spans="1:14" ht="15.95" customHeight="1">
      <c r="A24" s="452"/>
      <c r="B24" s="452"/>
      <c r="C24" s="452"/>
      <c r="D24" s="452"/>
      <c r="E24" s="452"/>
      <c r="F24" s="452"/>
      <c r="G24" s="452"/>
      <c r="H24" s="452"/>
      <c r="I24" s="452"/>
      <c r="J24" s="452"/>
      <c r="K24" s="242" t="s">
        <v>264</v>
      </c>
      <c r="L24" s="162"/>
      <c r="M24" s="7"/>
    </row>
    <row r="25" spans="1:14" ht="15.95" customHeight="1">
      <c r="A25" s="454"/>
      <c r="B25" s="454"/>
      <c r="C25" s="454"/>
      <c r="D25" s="454"/>
      <c r="E25" s="454"/>
      <c r="F25" s="454"/>
      <c r="G25" s="454"/>
      <c r="H25" s="454"/>
      <c r="I25" s="454"/>
      <c r="J25" s="454"/>
      <c r="K25" s="159"/>
      <c r="L25" s="162"/>
      <c r="M25" s="7"/>
    </row>
    <row r="26" spans="1:14">
      <c r="A26" s="467"/>
      <c r="B26" s="467"/>
      <c r="C26" s="467"/>
      <c r="D26" s="467"/>
      <c r="E26" s="467"/>
      <c r="F26" s="467"/>
      <c r="G26" s="467"/>
      <c r="H26" s="467"/>
      <c r="I26" s="467"/>
      <c r="J26" s="467"/>
      <c r="K26" s="6"/>
      <c r="L26" s="7"/>
      <c r="M26" s="7"/>
    </row>
    <row r="27" spans="1:14" ht="12.75" customHeight="1">
      <c r="A27" s="467"/>
      <c r="B27" s="467"/>
      <c r="C27" s="467"/>
      <c r="D27" s="467"/>
      <c r="E27" s="467"/>
      <c r="F27" s="467"/>
      <c r="G27" s="467"/>
      <c r="H27" s="467"/>
      <c r="I27" s="467"/>
      <c r="J27" s="467"/>
    </row>
  </sheetData>
  <mergeCells count="21">
    <mergeCell ref="A23:J23"/>
    <mergeCell ref="A24:J24"/>
    <mergeCell ref="A25:J25"/>
    <mergeCell ref="A26:J26"/>
    <mergeCell ref="A27:J27"/>
    <mergeCell ref="K23:L23"/>
    <mergeCell ref="A10:C17"/>
    <mergeCell ref="D15:D17"/>
    <mergeCell ref="D10:D12"/>
    <mergeCell ref="A1:L1"/>
    <mergeCell ref="A2:L2"/>
    <mergeCell ref="A3:L3"/>
    <mergeCell ref="A4:L4"/>
    <mergeCell ref="I7:I8"/>
    <mergeCell ref="J7:J8"/>
    <mergeCell ref="K7:L7"/>
    <mergeCell ref="A9:L9"/>
    <mergeCell ref="A7:C8"/>
    <mergeCell ref="D7:D8"/>
    <mergeCell ref="E7:G7"/>
    <mergeCell ref="H7:H8"/>
  </mergeCells>
  <phoneticPr fontId="0" type="noConversion"/>
  <hyperlinks>
    <hyperlink ref="K24" r:id="rId1"/>
  </hyperlinks>
  <printOptions horizontalCentered="1"/>
  <pageMargins left="0.39" right="0.34" top="0.18" bottom="0.19" header="0.17" footer="0.17"/>
  <pageSetup paperSize="9" scale="6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43"/>
  <sheetViews>
    <sheetView showGridLines="0" view="pageBreakPreview" zoomScale="75" zoomScaleNormal="70" zoomScaleSheetLayoutView="75" workbookViewId="0">
      <pane ySplit="8" topLeftCell="A9" activePane="bottomLeft" state="frozen"/>
      <selection pane="bottomLeft" activeCell="F17" sqref="F17"/>
    </sheetView>
  </sheetViews>
  <sheetFormatPr defaultRowHeight="12.75"/>
  <cols>
    <col min="1" max="1" width="7.7109375" style="23" customWidth="1"/>
    <col min="2" max="3" width="7.7109375" style="9" customWidth="1"/>
    <col min="4" max="4" width="39.7109375" style="27" customWidth="1"/>
    <col min="5" max="7" width="8.7109375" style="9" customWidth="1"/>
    <col min="8" max="10" width="10.28515625" style="9" customWidth="1"/>
    <col min="11" max="12" width="10.7109375" style="15" customWidth="1"/>
    <col min="13" max="13" width="10.7109375" style="15" hidden="1" customWidth="1"/>
    <col min="14" max="14" width="9.140625" style="29"/>
    <col min="15" max="15" width="9.140625" style="9"/>
    <col min="16" max="16" width="8.140625" style="29" customWidth="1"/>
    <col min="17" max="16384" width="9.140625" style="9"/>
  </cols>
  <sheetData>
    <row r="1" spans="1:16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  <c r="N1" s="9"/>
      <c r="P1" s="9"/>
    </row>
    <row r="2" spans="1:16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  <c r="N2" s="9"/>
      <c r="P2" s="9"/>
    </row>
    <row r="3" spans="1:16" ht="15" customHeight="1">
      <c r="A3" s="415" t="s">
        <v>24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6"/>
      <c r="N3" s="9"/>
      <c r="P3" s="9"/>
    </row>
    <row r="4" spans="1:16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5"/>
      <c r="N4" s="9"/>
      <c r="P4" s="9"/>
    </row>
    <row r="5" spans="1:16" s="55" customFormat="1" ht="15" customHeight="1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2"/>
      <c r="L5" s="323"/>
      <c r="M5" s="52"/>
      <c r="N5" s="53"/>
      <c r="O5" s="54"/>
    </row>
    <row r="6" spans="1:16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52"/>
    </row>
    <row r="7" spans="1:16" s="21" customFormat="1" ht="14.1" customHeight="1">
      <c r="A7" s="463" t="s">
        <v>1</v>
      </c>
      <c r="B7" s="425"/>
      <c r="C7" s="426"/>
      <c r="D7" s="483" t="s">
        <v>2</v>
      </c>
      <c r="E7" s="423" t="s">
        <v>3</v>
      </c>
      <c r="F7" s="471"/>
      <c r="G7" s="472"/>
      <c r="H7" s="461" t="s">
        <v>4</v>
      </c>
      <c r="I7" s="461" t="s">
        <v>5</v>
      </c>
      <c r="J7" s="461" t="s">
        <v>6</v>
      </c>
      <c r="K7" s="459" t="s">
        <v>265</v>
      </c>
      <c r="L7" s="469"/>
      <c r="M7" s="30"/>
      <c r="N7" s="31"/>
      <c r="O7" s="20"/>
      <c r="P7" s="41"/>
    </row>
    <row r="8" spans="1:16" s="21" customFormat="1" ht="14.1" customHeight="1">
      <c r="A8" s="464"/>
      <c r="B8" s="457"/>
      <c r="C8" s="458"/>
      <c r="D8" s="484"/>
      <c r="E8" s="102" t="s">
        <v>7</v>
      </c>
      <c r="F8" s="103" t="s">
        <v>8</v>
      </c>
      <c r="G8" s="104" t="s">
        <v>9</v>
      </c>
      <c r="H8" s="470"/>
      <c r="I8" s="470"/>
      <c r="J8" s="470"/>
      <c r="K8" s="105" t="s">
        <v>266</v>
      </c>
      <c r="L8" s="106" t="s">
        <v>267</v>
      </c>
      <c r="M8" s="22" t="s">
        <v>89</v>
      </c>
      <c r="N8" s="31"/>
      <c r="O8" s="20"/>
      <c r="P8" s="41"/>
    </row>
    <row r="9" spans="1:16" s="21" customFormat="1" ht="15.95" customHeight="1">
      <c r="A9" s="463" t="s">
        <v>42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6"/>
      <c r="M9" s="32"/>
    </row>
    <row r="10" spans="1:16" ht="14.1" customHeight="1">
      <c r="A10" s="427" t="s">
        <v>35</v>
      </c>
      <c r="B10" s="436"/>
      <c r="C10" s="437"/>
      <c r="D10" s="446" t="s">
        <v>61</v>
      </c>
      <c r="E10" s="301">
        <v>1000</v>
      </c>
      <c r="F10" s="302">
        <v>600</v>
      </c>
      <c r="G10" s="303">
        <v>25</v>
      </c>
      <c r="H10" s="304">
        <v>8</v>
      </c>
      <c r="I10" s="305">
        <f>E10*F10*H10/1000000</f>
        <v>4.8</v>
      </c>
      <c r="J10" s="305">
        <f>E10*F10*G10*H10/1000000000</f>
        <v>0.12</v>
      </c>
      <c r="K10" s="324">
        <f>L10/1000*G10</f>
        <v>207.625</v>
      </c>
      <c r="L10" s="269">
        <f t="shared" ref="L10:L68" si="0">M10*(100%-$L$6)</f>
        <v>8305</v>
      </c>
      <c r="M10" s="5">
        <v>8305</v>
      </c>
      <c r="N10" s="9"/>
      <c r="P10" s="9"/>
    </row>
    <row r="11" spans="1:16" ht="14.1" customHeight="1">
      <c r="A11" s="430"/>
      <c r="B11" s="444"/>
      <c r="C11" s="445"/>
      <c r="D11" s="447"/>
      <c r="E11" s="325">
        <v>1000</v>
      </c>
      <c r="F11" s="326">
        <v>600</v>
      </c>
      <c r="G11" s="327">
        <v>30</v>
      </c>
      <c r="H11" s="328">
        <v>8</v>
      </c>
      <c r="I11" s="329">
        <f t="shared" ref="I11:I28" si="1">E11*F11*H11/1000000</f>
        <v>4.8</v>
      </c>
      <c r="J11" s="329">
        <f t="shared" ref="J11:J28" si="2">E11*F11*G11*H11/1000000000</f>
        <v>0.14399999999999999</v>
      </c>
      <c r="K11" s="330">
        <f t="shared" ref="K11:K49" si="3">L11/1000*G11</f>
        <v>249.14999999999998</v>
      </c>
      <c r="L11" s="270">
        <f t="shared" si="0"/>
        <v>8305</v>
      </c>
      <c r="M11" s="10">
        <v>8305</v>
      </c>
      <c r="N11" s="9"/>
      <c r="P11" s="9"/>
    </row>
    <row r="12" spans="1:16" ht="14.1" customHeight="1">
      <c r="A12" s="430"/>
      <c r="B12" s="444"/>
      <c r="C12" s="445"/>
      <c r="D12" s="447" t="s">
        <v>65</v>
      </c>
      <c r="E12" s="325">
        <v>1000</v>
      </c>
      <c r="F12" s="326">
        <v>600</v>
      </c>
      <c r="G12" s="331">
        <v>40</v>
      </c>
      <c r="H12" s="328">
        <v>6</v>
      </c>
      <c r="I12" s="329">
        <f t="shared" si="1"/>
        <v>3.6</v>
      </c>
      <c r="J12" s="329">
        <f t="shared" si="2"/>
        <v>0.14399999999999999</v>
      </c>
      <c r="K12" s="330">
        <f t="shared" si="3"/>
        <v>332.2</v>
      </c>
      <c r="L12" s="270">
        <f t="shared" si="0"/>
        <v>8305</v>
      </c>
      <c r="M12" s="10">
        <v>8305</v>
      </c>
      <c r="N12" s="9"/>
      <c r="P12" s="9"/>
    </row>
    <row r="13" spans="1:16" ht="14.1" customHeight="1">
      <c r="A13" s="430"/>
      <c r="B13" s="444"/>
      <c r="C13" s="445"/>
      <c r="D13" s="447"/>
      <c r="E13" s="325">
        <v>1000</v>
      </c>
      <c r="F13" s="326">
        <v>600</v>
      </c>
      <c r="G13" s="327">
        <v>50</v>
      </c>
      <c r="H13" s="328">
        <v>4</v>
      </c>
      <c r="I13" s="329">
        <f t="shared" si="1"/>
        <v>2.4</v>
      </c>
      <c r="J13" s="329">
        <f t="shared" si="2"/>
        <v>0.12</v>
      </c>
      <c r="K13" s="330">
        <f t="shared" si="3"/>
        <v>344.65</v>
      </c>
      <c r="L13" s="270">
        <f t="shared" si="0"/>
        <v>6893</v>
      </c>
      <c r="M13" s="10">
        <v>6893</v>
      </c>
      <c r="N13" s="9"/>
      <c r="P13" s="9"/>
    </row>
    <row r="14" spans="1:16" ht="14.1" customHeight="1">
      <c r="A14" s="430"/>
      <c r="B14" s="444"/>
      <c r="C14" s="445"/>
      <c r="D14" s="123"/>
      <c r="E14" s="325">
        <v>1000</v>
      </c>
      <c r="F14" s="326">
        <v>600</v>
      </c>
      <c r="G14" s="327">
        <v>60</v>
      </c>
      <c r="H14" s="328">
        <v>4</v>
      </c>
      <c r="I14" s="329">
        <f t="shared" si="1"/>
        <v>2.4</v>
      </c>
      <c r="J14" s="329">
        <f t="shared" si="2"/>
        <v>0.14399999999999999</v>
      </c>
      <c r="K14" s="330">
        <f t="shared" si="3"/>
        <v>413.58</v>
      </c>
      <c r="L14" s="270">
        <f t="shared" si="0"/>
        <v>6893</v>
      </c>
      <c r="M14" s="10">
        <v>6893</v>
      </c>
      <c r="N14" s="9"/>
      <c r="P14" s="9"/>
    </row>
    <row r="15" spans="1:16" ht="14.1" customHeight="1">
      <c r="A15" s="430"/>
      <c r="B15" s="444"/>
      <c r="C15" s="445"/>
      <c r="D15" s="447"/>
      <c r="E15" s="325">
        <v>1000</v>
      </c>
      <c r="F15" s="326">
        <v>600</v>
      </c>
      <c r="G15" s="327">
        <v>70</v>
      </c>
      <c r="H15" s="328">
        <v>3</v>
      </c>
      <c r="I15" s="329">
        <f t="shared" si="1"/>
        <v>1.8</v>
      </c>
      <c r="J15" s="329">
        <f t="shared" si="2"/>
        <v>0.126</v>
      </c>
      <c r="K15" s="330">
        <f t="shared" si="3"/>
        <v>528.5</v>
      </c>
      <c r="L15" s="270">
        <f t="shared" si="0"/>
        <v>7550</v>
      </c>
      <c r="M15" s="10">
        <v>7550</v>
      </c>
      <c r="N15" s="9"/>
      <c r="P15" s="9"/>
    </row>
    <row r="16" spans="1:16" ht="14.1" customHeight="1">
      <c r="A16" s="430"/>
      <c r="B16" s="444"/>
      <c r="C16" s="445"/>
      <c r="D16" s="447"/>
      <c r="E16" s="325">
        <v>1000</v>
      </c>
      <c r="F16" s="326">
        <v>600</v>
      </c>
      <c r="G16" s="327">
        <v>80</v>
      </c>
      <c r="H16" s="328">
        <v>3</v>
      </c>
      <c r="I16" s="329">
        <f t="shared" si="1"/>
        <v>1.8</v>
      </c>
      <c r="J16" s="329">
        <f t="shared" si="2"/>
        <v>0.14399999999999999</v>
      </c>
      <c r="K16" s="330">
        <f t="shared" si="3"/>
        <v>604</v>
      </c>
      <c r="L16" s="270">
        <f t="shared" si="0"/>
        <v>7550</v>
      </c>
      <c r="M16" s="10">
        <v>7550</v>
      </c>
      <c r="N16" s="9"/>
      <c r="P16" s="9"/>
    </row>
    <row r="17" spans="1:16" ht="14.1" customHeight="1">
      <c r="A17" s="430"/>
      <c r="B17" s="444"/>
      <c r="C17" s="445"/>
      <c r="D17" s="447"/>
      <c r="E17" s="325">
        <v>1000</v>
      </c>
      <c r="F17" s="326">
        <v>600</v>
      </c>
      <c r="G17" s="327">
        <v>90</v>
      </c>
      <c r="H17" s="328">
        <v>2</v>
      </c>
      <c r="I17" s="329">
        <f t="shared" si="1"/>
        <v>1.2</v>
      </c>
      <c r="J17" s="329">
        <f t="shared" si="2"/>
        <v>0.108</v>
      </c>
      <c r="K17" s="330">
        <f t="shared" si="3"/>
        <v>679.5</v>
      </c>
      <c r="L17" s="270">
        <f t="shared" si="0"/>
        <v>7550</v>
      </c>
      <c r="M17" s="10">
        <v>7550</v>
      </c>
      <c r="N17" s="9"/>
      <c r="P17" s="9"/>
    </row>
    <row r="18" spans="1:16" ht="14.1" customHeight="1">
      <c r="A18" s="430"/>
      <c r="B18" s="444"/>
      <c r="C18" s="445"/>
      <c r="D18" s="447"/>
      <c r="E18" s="325">
        <v>1000</v>
      </c>
      <c r="F18" s="326">
        <v>600</v>
      </c>
      <c r="G18" s="327">
        <v>100</v>
      </c>
      <c r="H18" s="328">
        <v>2</v>
      </c>
      <c r="I18" s="329">
        <f t="shared" si="1"/>
        <v>1.2</v>
      </c>
      <c r="J18" s="329">
        <f t="shared" si="2"/>
        <v>0.12</v>
      </c>
      <c r="K18" s="330">
        <f t="shared" si="3"/>
        <v>755</v>
      </c>
      <c r="L18" s="270">
        <f t="shared" si="0"/>
        <v>7550</v>
      </c>
      <c r="M18" s="10">
        <v>7550</v>
      </c>
      <c r="N18" s="9"/>
      <c r="P18" s="9"/>
    </row>
    <row r="19" spans="1:16" ht="14.1" customHeight="1">
      <c r="A19" s="430"/>
      <c r="B19" s="444"/>
      <c r="C19" s="445"/>
      <c r="D19" s="447"/>
      <c r="E19" s="325">
        <v>1000</v>
      </c>
      <c r="F19" s="326">
        <v>600</v>
      </c>
      <c r="G19" s="327">
        <v>110</v>
      </c>
      <c r="H19" s="328">
        <v>2</v>
      </c>
      <c r="I19" s="329">
        <f t="shared" si="1"/>
        <v>1.2</v>
      </c>
      <c r="J19" s="329">
        <f t="shared" si="2"/>
        <v>0.13200000000000001</v>
      </c>
      <c r="K19" s="330">
        <f t="shared" si="3"/>
        <v>830.5</v>
      </c>
      <c r="L19" s="270">
        <f t="shared" si="0"/>
        <v>7550</v>
      </c>
      <c r="M19" s="10">
        <v>7550</v>
      </c>
      <c r="N19" s="9"/>
      <c r="P19" s="9"/>
    </row>
    <row r="20" spans="1:16" ht="14.1" customHeight="1">
      <c r="A20" s="430"/>
      <c r="B20" s="444"/>
      <c r="C20" s="445"/>
      <c r="D20" s="447"/>
      <c r="E20" s="325">
        <v>1000</v>
      </c>
      <c r="F20" s="326">
        <v>600</v>
      </c>
      <c r="G20" s="327">
        <v>120</v>
      </c>
      <c r="H20" s="328">
        <v>2</v>
      </c>
      <c r="I20" s="329">
        <f t="shared" si="1"/>
        <v>1.2</v>
      </c>
      <c r="J20" s="329">
        <f t="shared" si="2"/>
        <v>0.14399999999999999</v>
      </c>
      <c r="K20" s="330">
        <f t="shared" si="3"/>
        <v>906</v>
      </c>
      <c r="L20" s="270">
        <f t="shared" si="0"/>
        <v>7550</v>
      </c>
      <c r="M20" s="10">
        <v>7550</v>
      </c>
      <c r="N20" s="9"/>
      <c r="P20" s="9"/>
    </row>
    <row r="21" spans="1:16" ht="14.1" customHeight="1">
      <c r="A21" s="430"/>
      <c r="B21" s="444"/>
      <c r="C21" s="445"/>
      <c r="D21" s="447"/>
      <c r="E21" s="325">
        <v>1000</v>
      </c>
      <c r="F21" s="326">
        <v>600</v>
      </c>
      <c r="G21" s="327">
        <v>130</v>
      </c>
      <c r="H21" s="328">
        <v>2</v>
      </c>
      <c r="I21" s="329">
        <f t="shared" si="1"/>
        <v>1.2</v>
      </c>
      <c r="J21" s="329">
        <f t="shared" si="2"/>
        <v>0.156</v>
      </c>
      <c r="K21" s="330">
        <f t="shared" si="3"/>
        <v>981.5</v>
      </c>
      <c r="L21" s="270">
        <f t="shared" si="0"/>
        <v>7550</v>
      </c>
      <c r="M21" s="10">
        <v>7550</v>
      </c>
      <c r="N21" s="9"/>
      <c r="P21" s="9"/>
    </row>
    <row r="22" spans="1:16" ht="14.1" customHeight="1">
      <c r="A22" s="430"/>
      <c r="B22" s="444"/>
      <c r="C22" s="445"/>
      <c r="D22" s="147"/>
      <c r="E22" s="325">
        <v>1000</v>
      </c>
      <c r="F22" s="326">
        <v>600</v>
      </c>
      <c r="G22" s="327">
        <v>140</v>
      </c>
      <c r="H22" s="328">
        <v>1</v>
      </c>
      <c r="I22" s="329">
        <f t="shared" si="1"/>
        <v>0.6</v>
      </c>
      <c r="J22" s="329">
        <f t="shared" si="2"/>
        <v>8.4000000000000005E-2</v>
      </c>
      <c r="K22" s="330">
        <f t="shared" si="3"/>
        <v>1057</v>
      </c>
      <c r="L22" s="270">
        <f t="shared" si="0"/>
        <v>7550</v>
      </c>
      <c r="M22" s="10">
        <v>7550</v>
      </c>
      <c r="N22" s="9"/>
      <c r="P22" s="9"/>
    </row>
    <row r="23" spans="1:16" ht="14.1" customHeight="1">
      <c r="A23" s="430"/>
      <c r="B23" s="444"/>
      <c r="C23" s="445"/>
      <c r="D23" s="147"/>
      <c r="E23" s="306">
        <v>1000</v>
      </c>
      <c r="F23" s="307">
        <v>600</v>
      </c>
      <c r="G23" s="327">
        <v>150</v>
      </c>
      <c r="H23" s="309">
        <v>1</v>
      </c>
      <c r="I23" s="329">
        <f t="shared" si="1"/>
        <v>0.6</v>
      </c>
      <c r="J23" s="329">
        <f t="shared" si="2"/>
        <v>0.09</v>
      </c>
      <c r="K23" s="330">
        <f t="shared" si="3"/>
        <v>1132.5</v>
      </c>
      <c r="L23" s="270">
        <f t="shared" si="0"/>
        <v>7550</v>
      </c>
      <c r="M23" s="10">
        <v>7550</v>
      </c>
      <c r="N23" s="9"/>
      <c r="P23" s="9"/>
    </row>
    <row r="24" spans="1:16" ht="14.1" customHeight="1">
      <c r="A24" s="430"/>
      <c r="B24" s="444"/>
      <c r="C24" s="445"/>
      <c r="D24" s="147"/>
      <c r="E24" s="332">
        <v>1000</v>
      </c>
      <c r="F24" s="333">
        <v>600</v>
      </c>
      <c r="G24" s="327">
        <v>160</v>
      </c>
      <c r="H24" s="334">
        <v>1</v>
      </c>
      <c r="I24" s="329">
        <f t="shared" si="1"/>
        <v>0.6</v>
      </c>
      <c r="J24" s="329">
        <f t="shared" si="2"/>
        <v>9.6000000000000002E-2</v>
      </c>
      <c r="K24" s="330">
        <f t="shared" si="3"/>
        <v>1208</v>
      </c>
      <c r="L24" s="270">
        <f t="shared" si="0"/>
        <v>7550</v>
      </c>
      <c r="M24" s="10">
        <v>7550</v>
      </c>
      <c r="N24" s="8"/>
    </row>
    <row r="25" spans="1:16" ht="14.1" customHeight="1">
      <c r="A25" s="430"/>
      <c r="B25" s="444"/>
      <c r="C25" s="445"/>
      <c r="D25" s="147"/>
      <c r="E25" s="332">
        <v>1000</v>
      </c>
      <c r="F25" s="333">
        <v>600</v>
      </c>
      <c r="G25" s="327">
        <v>170</v>
      </c>
      <c r="H25" s="334">
        <v>1</v>
      </c>
      <c r="I25" s="329">
        <f t="shared" si="1"/>
        <v>0.6</v>
      </c>
      <c r="J25" s="329">
        <f t="shared" si="2"/>
        <v>0.10199999999999999</v>
      </c>
      <c r="K25" s="330">
        <f t="shared" si="3"/>
        <v>1283.5</v>
      </c>
      <c r="L25" s="270">
        <f t="shared" si="0"/>
        <v>7550</v>
      </c>
      <c r="M25" s="10">
        <v>7550</v>
      </c>
      <c r="N25" s="8"/>
    </row>
    <row r="26" spans="1:16" ht="14.1" customHeight="1">
      <c r="A26" s="430"/>
      <c r="B26" s="444"/>
      <c r="C26" s="445"/>
      <c r="D26" s="147"/>
      <c r="E26" s="306">
        <v>1000</v>
      </c>
      <c r="F26" s="307">
        <v>600</v>
      </c>
      <c r="G26" s="327">
        <v>180</v>
      </c>
      <c r="H26" s="334">
        <v>1</v>
      </c>
      <c r="I26" s="329">
        <f t="shared" si="1"/>
        <v>0.6</v>
      </c>
      <c r="J26" s="329">
        <f t="shared" si="2"/>
        <v>0.108</v>
      </c>
      <c r="K26" s="330">
        <f t="shared" si="3"/>
        <v>1359</v>
      </c>
      <c r="L26" s="270">
        <f t="shared" si="0"/>
        <v>7550</v>
      </c>
      <c r="M26" s="10">
        <v>7550</v>
      </c>
      <c r="N26" s="8"/>
    </row>
    <row r="27" spans="1:16" ht="14.1" customHeight="1">
      <c r="A27" s="430"/>
      <c r="B27" s="444"/>
      <c r="C27" s="445"/>
      <c r="D27" s="147"/>
      <c r="E27" s="332">
        <v>1000</v>
      </c>
      <c r="F27" s="333">
        <v>600</v>
      </c>
      <c r="G27" s="327">
        <v>190</v>
      </c>
      <c r="H27" s="334">
        <v>1</v>
      </c>
      <c r="I27" s="329">
        <f t="shared" si="1"/>
        <v>0.6</v>
      </c>
      <c r="J27" s="329">
        <f t="shared" si="2"/>
        <v>0.114</v>
      </c>
      <c r="K27" s="330">
        <f t="shared" si="3"/>
        <v>1434.5</v>
      </c>
      <c r="L27" s="270">
        <f t="shared" si="0"/>
        <v>7550</v>
      </c>
      <c r="M27" s="10">
        <v>7550</v>
      </c>
      <c r="N27" s="8"/>
    </row>
    <row r="28" spans="1:16" ht="14.1" customHeight="1">
      <c r="A28" s="438"/>
      <c r="B28" s="439"/>
      <c r="C28" s="440"/>
      <c r="D28" s="335"/>
      <c r="E28" s="313">
        <v>1000</v>
      </c>
      <c r="F28" s="314">
        <v>600</v>
      </c>
      <c r="G28" s="336">
        <v>200</v>
      </c>
      <c r="H28" s="316">
        <v>1</v>
      </c>
      <c r="I28" s="337">
        <f t="shared" si="1"/>
        <v>0.6</v>
      </c>
      <c r="J28" s="337">
        <f t="shared" si="2"/>
        <v>0.12</v>
      </c>
      <c r="K28" s="338">
        <f t="shared" si="3"/>
        <v>1510</v>
      </c>
      <c r="L28" s="339">
        <f t="shared" si="0"/>
        <v>7550</v>
      </c>
      <c r="M28" s="48">
        <v>7550</v>
      </c>
      <c r="N28" s="8"/>
    </row>
    <row r="29" spans="1:16" ht="14.1" customHeight="1">
      <c r="A29" s="473" t="s">
        <v>258</v>
      </c>
      <c r="B29" s="474"/>
      <c r="C29" s="475"/>
      <c r="D29" s="340" t="s">
        <v>260</v>
      </c>
      <c r="E29" s="341">
        <v>1000</v>
      </c>
      <c r="F29" s="342">
        <v>600</v>
      </c>
      <c r="G29" s="343">
        <v>50</v>
      </c>
      <c r="H29" s="344">
        <v>6</v>
      </c>
      <c r="I29" s="345">
        <v>3.6</v>
      </c>
      <c r="J29" s="345">
        <v>0.18</v>
      </c>
      <c r="K29" s="346">
        <f t="shared" si="3"/>
        <v>310</v>
      </c>
      <c r="L29" s="347">
        <f t="shared" si="0"/>
        <v>6200</v>
      </c>
      <c r="M29" s="84">
        <v>6200</v>
      </c>
      <c r="N29" s="8"/>
    </row>
    <row r="30" spans="1:16" ht="14.1" customHeight="1">
      <c r="A30" s="476"/>
      <c r="B30" s="477"/>
      <c r="C30" s="478"/>
      <c r="D30" s="348"/>
      <c r="E30" s="349">
        <v>1000</v>
      </c>
      <c r="F30" s="350">
        <v>600</v>
      </c>
      <c r="G30" s="351">
        <f>G29+10</f>
        <v>60</v>
      </c>
      <c r="H30" s="352">
        <v>5</v>
      </c>
      <c r="I30" s="353">
        <v>3</v>
      </c>
      <c r="J30" s="353">
        <v>0.18</v>
      </c>
      <c r="K30" s="354">
        <f t="shared" si="3"/>
        <v>372</v>
      </c>
      <c r="L30" s="355">
        <f t="shared" si="0"/>
        <v>6200</v>
      </c>
      <c r="M30" s="84">
        <v>6200</v>
      </c>
      <c r="N30" s="8"/>
    </row>
    <row r="31" spans="1:16" ht="14.1" customHeight="1">
      <c r="A31" s="476"/>
      <c r="B31" s="477"/>
      <c r="C31" s="478"/>
      <c r="D31" s="482" t="s">
        <v>259</v>
      </c>
      <c r="E31" s="349">
        <v>1000</v>
      </c>
      <c r="F31" s="350">
        <v>600</v>
      </c>
      <c r="G31" s="351">
        <f t="shared" ref="G31:G49" si="4">G30+10</f>
        <v>70</v>
      </c>
      <c r="H31" s="352">
        <v>4</v>
      </c>
      <c r="I31" s="353">
        <v>2.4</v>
      </c>
      <c r="J31" s="353">
        <v>0.16800000000000001</v>
      </c>
      <c r="K31" s="354">
        <f t="shared" si="3"/>
        <v>434</v>
      </c>
      <c r="L31" s="355">
        <f t="shared" si="0"/>
        <v>6200</v>
      </c>
      <c r="M31" s="84">
        <v>6200</v>
      </c>
      <c r="N31" s="8"/>
    </row>
    <row r="32" spans="1:16" ht="14.1" customHeight="1">
      <c r="A32" s="476"/>
      <c r="B32" s="477"/>
      <c r="C32" s="478"/>
      <c r="D32" s="482"/>
      <c r="E32" s="349">
        <v>1000</v>
      </c>
      <c r="F32" s="350">
        <v>600</v>
      </c>
      <c r="G32" s="351">
        <f t="shared" si="4"/>
        <v>80</v>
      </c>
      <c r="H32" s="352">
        <v>4</v>
      </c>
      <c r="I32" s="353">
        <v>2.4</v>
      </c>
      <c r="J32" s="353">
        <v>0.192</v>
      </c>
      <c r="K32" s="354">
        <f t="shared" si="3"/>
        <v>496</v>
      </c>
      <c r="L32" s="355">
        <f t="shared" si="0"/>
        <v>6200</v>
      </c>
      <c r="M32" s="84">
        <v>6200</v>
      </c>
      <c r="N32" s="8"/>
    </row>
    <row r="33" spans="1:14" ht="14.1" customHeight="1">
      <c r="A33" s="476"/>
      <c r="B33" s="477"/>
      <c r="C33" s="478"/>
      <c r="D33" s="348"/>
      <c r="E33" s="349">
        <v>1000</v>
      </c>
      <c r="F33" s="350">
        <v>600</v>
      </c>
      <c r="G33" s="351">
        <f t="shared" si="4"/>
        <v>90</v>
      </c>
      <c r="H33" s="352">
        <v>3</v>
      </c>
      <c r="I33" s="353">
        <v>1.8</v>
      </c>
      <c r="J33" s="353">
        <v>0.16200000000000001</v>
      </c>
      <c r="K33" s="354">
        <f t="shared" si="3"/>
        <v>558</v>
      </c>
      <c r="L33" s="355">
        <f t="shared" si="0"/>
        <v>6200</v>
      </c>
      <c r="M33" s="84">
        <v>6200</v>
      </c>
      <c r="N33" s="8"/>
    </row>
    <row r="34" spans="1:14" ht="14.1" customHeight="1">
      <c r="A34" s="476"/>
      <c r="B34" s="477"/>
      <c r="C34" s="478"/>
      <c r="D34" s="348"/>
      <c r="E34" s="349">
        <v>1000</v>
      </c>
      <c r="F34" s="350">
        <v>600</v>
      </c>
      <c r="G34" s="351">
        <f t="shared" si="4"/>
        <v>100</v>
      </c>
      <c r="H34" s="352">
        <v>3</v>
      </c>
      <c r="I34" s="353">
        <v>1.8</v>
      </c>
      <c r="J34" s="353">
        <v>0.18</v>
      </c>
      <c r="K34" s="354">
        <f t="shared" si="3"/>
        <v>620</v>
      </c>
      <c r="L34" s="355">
        <f t="shared" si="0"/>
        <v>6200</v>
      </c>
      <c r="M34" s="84">
        <v>6200</v>
      </c>
      <c r="N34" s="8"/>
    </row>
    <row r="35" spans="1:14" ht="14.1" customHeight="1">
      <c r="A35" s="476"/>
      <c r="B35" s="477"/>
      <c r="C35" s="478"/>
      <c r="D35" s="348"/>
      <c r="E35" s="349">
        <v>1000</v>
      </c>
      <c r="F35" s="350">
        <v>600</v>
      </c>
      <c r="G35" s="351">
        <f t="shared" si="4"/>
        <v>110</v>
      </c>
      <c r="H35" s="352">
        <v>3</v>
      </c>
      <c r="I35" s="353">
        <v>1.8</v>
      </c>
      <c r="J35" s="353">
        <v>0.19800000000000001</v>
      </c>
      <c r="K35" s="354">
        <f t="shared" si="3"/>
        <v>682</v>
      </c>
      <c r="L35" s="355">
        <f t="shared" si="0"/>
        <v>6200</v>
      </c>
      <c r="M35" s="84">
        <v>6200</v>
      </c>
      <c r="N35" s="8"/>
    </row>
    <row r="36" spans="1:14" ht="14.1" customHeight="1">
      <c r="A36" s="476"/>
      <c r="B36" s="477"/>
      <c r="C36" s="478"/>
      <c r="D36" s="348"/>
      <c r="E36" s="349">
        <v>1000</v>
      </c>
      <c r="F36" s="350">
        <v>600</v>
      </c>
      <c r="G36" s="351">
        <f t="shared" si="4"/>
        <v>120</v>
      </c>
      <c r="H36" s="352">
        <v>2</v>
      </c>
      <c r="I36" s="353">
        <v>1.2</v>
      </c>
      <c r="J36" s="353">
        <v>0.14399999999999999</v>
      </c>
      <c r="K36" s="354">
        <f>L36/1000*G36</f>
        <v>744</v>
      </c>
      <c r="L36" s="355">
        <f t="shared" si="0"/>
        <v>6200</v>
      </c>
      <c r="M36" s="84">
        <v>6200</v>
      </c>
      <c r="N36" s="8"/>
    </row>
    <row r="37" spans="1:14" ht="14.1" customHeight="1">
      <c r="A37" s="476"/>
      <c r="B37" s="477"/>
      <c r="C37" s="478"/>
      <c r="D37" s="348"/>
      <c r="E37" s="356">
        <v>1000</v>
      </c>
      <c r="F37" s="357">
        <v>600</v>
      </c>
      <c r="G37" s="351">
        <f t="shared" si="4"/>
        <v>130</v>
      </c>
      <c r="H37" s="352">
        <v>2</v>
      </c>
      <c r="I37" s="353">
        <v>1.2</v>
      </c>
      <c r="J37" s="353">
        <v>0.156</v>
      </c>
      <c r="K37" s="354">
        <f t="shared" si="3"/>
        <v>806</v>
      </c>
      <c r="L37" s="355">
        <f t="shared" si="0"/>
        <v>6200</v>
      </c>
      <c r="M37" s="84">
        <v>6200</v>
      </c>
      <c r="N37" s="8"/>
    </row>
    <row r="38" spans="1:14" ht="14.1" customHeight="1">
      <c r="A38" s="476"/>
      <c r="B38" s="477"/>
      <c r="C38" s="478"/>
      <c r="D38" s="348"/>
      <c r="E38" s="358">
        <v>1000</v>
      </c>
      <c r="F38" s="359">
        <v>600</v>
      </c>
      <c r="G38" s="351">
        <f t="shared" si="4"/>
        <v>140</v>
      </c>
      <c r="H38" s="352">
        <v>2</v>
      </c>
      <c r="I38" s="353">
        <v>1.2</v>
      </c>
      <c r="J38" s="353">
        <v>0.16800000000000001</v>
      </c>
      <c r="K38" s="354">
        <f t="shared" si="3"/>
        <v>868</v>
      </c>
      <c r="L38" s="355">
        <f t="shared" si="0"/>
        <v>6200</v>
      </c>
      <c r="M38" s="84">
        <v>6200</v>
      </c>
      <c r="N38" s="8"/>
    </row>
    <row r="39" spans="1:14" ht="14.1" customHeight="1">
      <c r="A39" s="476"/>
      <c r="B39" s="477"/>
      <c r="C39" s="478"/>
      <c r="D39" s="348"/>
      <c r="E39" s="358">
        <v>1000</v>
      </c>
      <c r="F39" s="359">
        <v>600</v>
      </c>
      <c r="G39" s="351">
        <f t="shared" si="4"/>
        <v>150</v>
      </c>
      <c r="H39" s="352">
        <v>2</v>
      </c>
      <c r="I39" s="353">
        <v>1.2</v>
      </c>
      <c r="J39" s="353">
        <v>0.18</v>
      </c>
      <c r="K39" s="354">
        <f t="shared" si="3"/>
        <v>930</v>
      </c>
      <c r="L39" s="355">
        <f t="shared" si="0"/>
        <v>6200</v>
      </c>
      <c r="M39" s="84">
        <v>6200</v>
      </c>
      <c r="N39" s="8"/>
    </row>
    <row r="40" spans="1:14" ht="14.1" customHeight="1">
      <c r="A40" s="476"/>
      <c r="B40" s="477"/>
      <c r="C40" s="478"/>
      <c r="D40" s="348"/>
      <c r="E40" s="356">
        <v>1000</v>
      </c>
      <c r="F40" s="357">
        <v>600</v>
      </c>
      <c r="G40" s="351">
        <f t="shared" si="4"/>
        <v>160</v>
      </c>
      <c r="H40" s="352">
        <v>2</v>
      </c>
      <c r="I40" s="353">
        <v>1.2</v>
      </c>
      <c r="J40" s="353">
        <v>0.192</v>
      </c>
      <c r="K40" s="354">
        <f t="shared" si="3"/>
        <v>992</v>
      </c>
      <c r="L40" s="355">
        <f t="shared" si="0"/>
        <v>6200</v>
      </c>
      <c r="M40" s="84">
        <v>6200</v>
      </c>
      <c r="N40" s="8"/>
    </row>
    <row r="41" spans="1:14" ht="14.1" customHeight="1">
      <c r="A41" s="476"/>
      <c r="B41" s="477"/>
      <c r="C41" s="478"/>
      <c r="D41" s="348"/>
      <c r="E41" s="358">
        <v>1000</v>
      </c>
      <c r="F41" s="359">
        <v>600</v>
      </c>
      <c r="G41" s="351">
        <f>G40+10</f>
        <v>170</v>
      </c>
      <c r="H41" s="352">
        <v>1</v>
      </c>
      <c r="I41" s="353">
        <v>0.6</v>
      </c>
      <c r="J41" s="353">
        <v>0.10199999999999999</v>
      </c>
      <c r="K41" s="354">
        <f t="shared" si="3"/>
        <v>1054</v>
      </c>
      <c r="L41" s="355">
        <f t="shared" si="0"/>
        <v>6200</v>
      </c>
      <c r="M41" s="84">
        <v>6200</v>
      </c>
      <c r="N41" s="8"/>
    </row>
    <row r="42" spans="1:14" ht="14.1" customHeight="1">
      <c r="A42" s="476"/>
      <c r="B42" s="477"/>
      <c r="C42" s="478"/>
      <c r="D42" s="348"/>
      <c r="E42" s="358">
        <v>1000</v>
      </c>
      <c r="F42" s="359">
        <v>600</v>
      </c>
      <c r="G42" s="351">
        <f t="shared" si="4"/>
        <v>180</v>
      </c>
      <c r="H42" s="352">
        <v>1</v>
      </c>
      <c r="I42" s="353">
        <v>0.6</v>
      </c>
      <c r="J42" s="353">
        <v>0.108</v>
      </c>
      <c r="K42" s="354">
        <f t="shared" si="3"/>
        <v>1116</v>
      </c>
      <c r="L42" s="355">
        <f t="shared" si="0"/>
        <v>6200</v>
      </c>
      <c r="M42" s="84">
        <v>6200</v>
      </c>
      <c r="N42" s="8"/>
    </row>
    <row r="43" spans="1:14" ht="14.1" customHeight="1">
      <c r="A43" s="476"/>
      <c r="B43" s="477"/>
      <c r="C43" s="478"/>
      <c r="D43" s="348"/>
      <c r="E43" s="358">
        <v>1000</v>
      </c>
      <c r="F43" s="359">
        <v>600</v>
      </c>
      <c r="G43" s="351">
        <f t="shared" si="4"/>
        <v>190</v>
      </c>
      <c r="H43" s="352">
        <v>1</v>
      </c>
      <c r="I43" s="353">
        <v>0.6</v>
      </c>
      <c r="J43" s="353">
        <v>0.114</v>
      </c>
      <c r="K43" s="354">
        <f t="shared" si="3"/>
        <v>1178</v>
      </c>
      <c r="L43" s="355">
        <f t="shared" si="0"/>
        <v>6200</v>
      </c>
      <c r="M43" s="84">
        <v>6200</v>
      </c>
      <c r="N43" s="8"/>
    </row>
    <row r="44" spans="1:14" ht="14.1" customHeight="1">
      <c r="A44" s="476"/>
      <c r="B44" s="477"/>
      <c r="C44" s="478"/>
      <c r="D44" s="348"/>
      <c r="E44" s="358">
        <v>1000</v>
      </c>
      <c r="F44" s="359">
        <v>600</v>
      </c>
      <c r="G44" s="351">
        <f t="shared" si="4"/>
        <v>200</v>
      </c>
      <c r="H44" s="352">
        <v>1</v>
      </c>
      <c r="I44" s="353">
        <v>0.6</v>
      </c>
      <c r="J44" s="353">
        <v>0.12</v>
      </c>
      <c r="K44" s="354">
        <f t="shared" si="3"/>
        <v>1240</v>
      </c>
      <c r="L44" s="355">
        <f t="shared" si="0"/>
        <v>6200</v>
      </c>
      <c r="M44" s="84">
        <v>6200</v>
      </c>
      <c r="N44" s="8"/>
    </row>
    <row r="45" spans="1:14" ht="14.1" customHeight="1">
      <c r="A45" s="476"/>
      <c r="B45" s="477"/>
      <c r="C45" s="478"/>
      <c r="D45" s="348"/>
      <c r="E45" s="358">
        <v>1000</v>
      </c>
      <c r="F45" s="359">
        <v>600</v>
      </c>
      <c r="G45" s="351">
        <v>210</v>
      </c>
      <c r="H45" s="352">
        <v>1</v>
      </c>
      <c r="I45" s="353">
        <v>0.6</v>
      </c>
      <c r="J45" s="353">
        <v>0.126</v>
      </c>
      <c r="K45" s="354">
        <f>L45/1000*G45</f>
        <v>1302</v>
      </c>
      <c r="L45" s="355">
        <f>M45*(100%-$L$6)</f>
        <v>6200</v>
      </c>
      <c r="M45" s="84">
        <v>6200</v>
      </c>
      <c r="N45" s="8"/>
    </row>
    <row r="46" spans="1:14" ht="14.1" customHeight="1">
      <c r="A46" s="476"/>
      <c r="B46" s="477"/>
      <c r="C46" s="478"/>
      <c r="D46" s="348"/>
      <c r="E46" s="358">
        <v>1000</v>
      </c>
      <c r="F46" s="359">
        <v>600</v>
      </c>
      <c r="G46" s="351">
        <v>220</v>
      </c>
      <c r="H46" s="352">
        <v>1</v>
      </c>
      <c r="I46" s="353">
        <v>0.6</v>
      </c>
      <c r="J46" s="353">
        <v>0.13200000000000001</v>
      </c>
      <c r="K46" s="354">
        <f>L46/1000*G46</f>
        <v>1364</v>
      </c>
      <c r="L46" s="355">
        <f>M46*(100%-$L$6)</f>
        <v>6200</v>
      </c>
      <c r="M46" s="84">
        <v>6200</v>
      </c>
      <c r="N46" s="8"/>
    </row>
    <row r="47" spans="1:14" ht="14.1" customHeight="1">
      <c r="A47" s="476"/>
      <c r="B47" s="477"/>
      <c r="C47" s="478"/>
      <c r="D47" s="348"/>
      <c r="E47" s="358">
        <v>1000</v>
      </c>
      <c r="F47" s="359">
        <v>600</v>
      </c>
      <c r="G47" s="351">
        <v>230</v>
      </c>
      <c r="H47" s="352">
        <v>1</v>
      </c>
      <c r="I47" s="353">
        <v>0.6</v>
      </c>
      <c r="J47" s="353">
        <v>0.13800000000000001</v>
      </c>
      <c r="K47" s="354">
        <f>L47/1000*G47</f>
        <v>1426</v>
      </c>
      <c r="L47" s="355">
        <f>M47*(100%-$L$6)</f>
        <v>6200</v>
      </c>
      <c r="M47" s="84">
        <v>6200</v>
      </c>
      <c r="N47" s="8"/>
    </row>
    <row r="48" spans="1:14" ht="14.1" customHeight="1">
      <c r="A48" s="476"/>
      <c r="B48" s="477"/>
      <c r="C48" s="478"/>
      <c r="D48" s="348"/>
      <c r="E48" s="358">
        <v>1000</v>
      </c>
      <c r="F48" s="359">
        <v>600</v>
      </c>
      <c r="G48" s="351">
        <f t="shared" si="4"/>
        <v>240</v>
      </c>
      <c r="H48" s="352">
        <v>1</v>
      </c>
      <c r="I48" s="353">
        <v>0.6</v>
      </c>
      <c r="J48" s="353">
        <v>0.14399999999999999</v>
      </c>
      <c r="K48" s="354">
        <f t="shared" si="3"/>
        <v>1488</v>
      </c>
      <c r="L48" s="355">
        <f t="shared" si="0"/>
        <v>6200</v>
      </c>
      <c r="M48" s="84">
        <v>6200</v>
      </c>
      <c r="N48" s="8"/>
    </row>
    <row r="49" spans="1:16" ht="14.1" customHeight="1">
      <c r="A49" s="479"/>
      <c r="B49" s="480"/>
      <c r="C49" s="481"/>
      <c r="D49" s="360"/>
      <c r="E49" s="361">
        <v>1000</v>
      </c>
      <c r="F49" s="362">
        <v>600</v>
      </c>
      <c r="G49" s="363">
        <f t="shared" si="4"/>
        <v>250</v>
      </c>
      <c r="H49" s="364">
        <v>1</v>
      </c>
      <c r="I49" s="365">
        <v>0.6</v>
      </c>
      <c r="J49" s="365">
        <v>0.15</v>
      </c>
      <c r="K49" s="366">
        <f t="shared" si="3"/>
        <v>1550</v>
      </c>
      <c r="L49" s="367">
        <f t="shared" si="0"/>
        <v>6200</v>
      </c>
      <c r="M49" s="84">
        <v>6200</v>
      </c>
      <c r="N49" s="8"/>
    </row>
    <row r="50" spans="1:16" ht="13.5" customHeight="1">
      <c r="A50" s="427" t="s">
        <v>27</v>
      </c>
      <c r="B50" s="436"/>
      <c r="C50" s="436"/>
      <c r="D50" s="446" t="s">
        <v>274</v>
      </c>
      <c r="E50" s="301">
        <v>1000</v>
      </c>
      <c r="F50" s="302">
        <v>600</v>
      </c>
      <c r="G50" s="303">
        <v>70</v>
      </c>
      <c r="H50" s="304">
        <v>4</v>
      </c>
      <c r="I50" s="305">
        <f>E50*F50*H50/1000000</f>
        <v>2.4</v>
      </c>
      <c r="J50" s="305">
        <f>E50*F50*G50*H50/1000000000</f>
        <v>0.16800000000000001</v>
      </c>
      <c r="K50" s="324">
        <f>L50*J50/I50</f>
        <v>505.54</v>
      </c>
      <c r="L50" s="269">
        <f t="shared" si="0"/>
        <v>7222</v>
      </c>
      <c r="M50" s="5">
        <v>7222</v>
      </c>
      <c r="N50" s="8"/>
    </row>
    <row r="51" spans="1:16" ht="14.1" customHeight="1">
      <c r="A51" s="430"/>
      <c r="B51" s="444"/>
      <c r="C51" s="444"/>
      <c r="D51" s="447"/>
      <c r="E51" s="325">
        <v>1000</v>
      </c>
      <c r="F51" s="326">
        <v>600</v>
      </c>
      <c r="G51" s="327">
        <v>80</v>
      </c>
      <c r="H51" s="328">
        <v>4</v>
      </c>
      <c r="I51" s="329">
        <f>E51*F51*H51/1000000</f>
        <v>2.4</v>
      </c>
      <c r="J51" s="329">
        <f>E51*F51*G51*H51/1000000000</f>
        <v>0.192</v>
      </c>
      <c r="K51" s="330">
        <f t="shared" ref="K51:K60" si="5">L51*J51/I51</f>
        <v>577.76</v>
      </c>
      <c r="L51" s="270">
        <f t="shared" si="0"/>
        <v>7222</v>
      </c>
      <c r="M51" s="10">
        <v>7222</v>
      </c>
      <c r="N51" s="8"/>
    </row>
    <row r="52" spans="1:16" ht="14.1" customHeight="1">
      <c r="A52" s="430"/>
      <c r="B52" s="444"/>
      <c r="C52" s="444"/>
      <c r="D52" s="447"/>
      <c r="E52" s="325">
        <v>1000</v>
      </c>
      <c r="F52" s="326">
        <v>600</v>
      </c>
      <c r="G52" s="327">
        <v>90</v>
      </c>
      <c r="H52" s="328">
        <v>3</v>
      </c>
      <c r="I52" s="329">
        <f>E52*F52*H52/1000000</f>
        <v>1.8</v>
      </c>
      <c r="J52" s="329">
        <f>E52*F52*G52*H52/1000000000</f>
        <v>0.16200000000000001</v>
      </c>
      <c r="K52" s="330">
        <f t="shared" si="5"/>
        <v>649.9799999999999</v>
      </c>
      <c r="L52" s="270">
        <f t="shared" si="0"/>
        <v>7222</v>
      </c>
      <c r="M52" s="10">
        <v>7222</v>
      </c>
      <c r="N52" s="8"/>
      <c r="O52" s="82"/>
    </row>
    <row r="53" spans="1:16" ht="14.1" customHeight="1">
      <c r="A53" s="430"/>
      <c r="B53" s="444"/>
      <c r="C53" s="444"/>
      <c r="D53" s="447"/>
      <c r="E53" s="325">
        <v>1000</v>
      </c>
      <c r="F53" s="326">
        <v>600</v>
      </c>
      <c r="G53" s="327">
        <v>100</v>
      </c>
      <c r="H53" s="328">
        <v>3</v>
      </c>
      <c r="I53" s="329">
        <f t="shared" ref="I53:I63" si="6">E53*F53*H53/1000000</f>
        <v>1.8</v>
      </c>
      <c r="J53" s="329">
        <f t="shared" ref="J53:J63" si="7">E53*F53*G53*H53/1000000000</f>
        <v>0.18</v>
      </c>
      <c r="K53" s="330">
        <f t="shared" si="5"/>
        <v>722.2</v>
      </c>
      <c r="L53" s="270">
        <f t="shared" si="0"/>
        <v>7222</v>
      </c>
      <c r="M53" s="10">
        <v>7222</v>
      </c>
      <c r="N53" s="8"/>
    </row>
    <row r="54" spans="1:16" ht="14.1" customHeight="1">
      <c r="A54" s="430"/>
      <c r="B54" s="444"/>
      <c r="C54" s="444"/>
      <c r="D54" s="123"/>
      <c r="E54" s="325">
        <v>1000</v>
      </c>
      <c r="F54" s="326">
        <v>600</v>
      </c>
      <c r="G54" s="327">
        <v>110</v>
      </c>
      <c r="H54" s="328">
        <v>2</v>
      </c>
      <c r="I54" s="329">
        <f t="shared" si="6"/>
        <v>1.2</v>
      </c>
      <c r="J54" s="329">
        <f t="shared" si="7"/>
        <v>0.13200000000000001</v>
      </c>
      <c r="K54" s="330">
        <f>L54*J54/I54</f>
        <v>791.67000000000007</v>
      </c>
      <c r="L54" s="270">
        <f t="shared" si="0"/>
        <v>7197</v>
      </c>
      <c r="M54" s="10">
        <v>7197</v>
      </c>
      <c r="N54" s="8"/>
    </row>
    <row r="55" spans="1:16" ht="14.1" customHeight="1">
      <c r="A55" s="430"/>
      <c r="B55" s="444"/>
      <c r="C55" s="444"/>
      <c r="D55" s="485" t="s">
        <v>62</v>
      </c>
      <c r="E55" s="325">
        <v>1000</v>
      </c>
      <c r="F55" s="326">
        <v>600</v>
      </c>
      <c r="G55" s="327">
        <v>120</v>
      </c>
      <c r="H55" s="328">
        <v>2</v>
      </c>
      <c r="I55" s="329">
        <f t="shared" si="6"/>
        <v>1.2</v>
      </c>
      <c r="J55" s="329">
        <f t="shared" si="7"/>
        <v>0.14399999999999999</v>
      </c>
      <c r="K55" s="330">
        <f t="shared" si="5"/>
        <v>854.04</v>
      </c>
      <c r="L55" s="270">
        <f t="shared" si="0"/>
        <v>7117</v>
      </c>
      <c r="M55" s="10">
        <v>7117</v>
      </c>
      <c r="N55" s="8"/>
    </row>
    <row r="56" spans="1:16" ht="14.1" customHeight="1">
      <c r="A56" s="430"/>
      <c r="B56" s="444"/>
      <c r="C56" s="444"/>
      <c r="D56" s="485"/>
      <c r="E56" s="325">
        <v>1000</v>
      </c>
      <c r="F56" s="326">
        <v>600</v>
      </c>
      <c r="G56" s="327">
        <v>130</v>
      </c>
      <c r="H56" s="328">
        <v>2</v>
      </c>
      <c r="I56" s="329">
        <f t="shared" si="6"/>
        <v>1.2</v>
      </c>
      <c r="J56" s="329">
        <f t="shared" si="7"/>
        <v>0.156</v>
      </c>
      <c r="K56" s="330">
        <f t="shared" si="5"/>
        <v>907.0100000000001</v>
      </c>
      <c r="L56" s="270">
        <f t="shared" si="0"/>
        <v>6977</v>
      </c>
      <c r="M56" s="10">
        <v>6977</v>
      </c>
      <c r="N56" s="8"/>
    </row>
    <row r="57" spans="1:16" ht="14.1" customHeight="1">
      <c r="A57" s="430"/>
      <c r="B57" s="444"/>
      <c r="C57" s="444"/>
      <c r="D57" s="447" t="s">
        <v>90</v>
      </c>
      <c r="E57" s="325">
        <v>1000</v>
      </c>
      <c r="F57" s="326">
        <v>600</v>
      </c>
      <c r="G57" s="327">
        <v>140</v>
      </c>
      <c r="H57" s="328">
        <v>2</v>
      </c>
      <c r="I57" s="329">
        <f t="shared" si="6"/>
        <v>1.2</v>
      </c>
      <c r="J57" s="329">
        <f t="shared" si="7"/>
        <v>0.16800000000000001</v>
      </c>
      <c r="K57" s="330">
        <f t="shared" si="5"/>
        <v>969.36</v>
      </c>
      <c r="L57" s="270">
        <f t="shared" si="0"/>
        <v>6924</v>
      </c>
      <c r="M57" s="10">
        <v>6924</v>
      </c>
      <c r="N57" s="8"/>
    </row>
    <row r="58" spans="1:16" ht="14.1" customHeight="1">
      <c r="A58" s="430"/>
      <c r="B58" s="444"/>
      <c r="C58" s="444"/>
      <c r="D58" s="447"/>
      <c r="E58" s="306">
        <v>1000</v>
      </c>
      <c r="F58" s="307">
        <v>600</v>
      </c>
      <c r="G58" s="327">
        <v>150</v>
      </c>
      <c r="H58" s="309">
        <v>2</v>
      </c>
      <c r="I58" s="329">
        <f t="shared" si="6"/>
        <v>1.2</v>
      </c>
      <c r="J58" s="329">
        <f t="shared" si="7"/>
        <v>0.18</v>
      </c>
      <c r="K58" s="330">
        <f t="shared" si="5"/>
        <v>1031.7</v>
      </c>
      <c r="L58" s="270">
        <f t="shared" si="0"/>
        <v>6878</v>
      </c>
      <c r="M58" s="10">
        <v>6878</v>
      </c>
      <c r="N58" s="8"/>
      <c r="P58" s="42"/>
    </row>
    <row r="59" spans="1:16" ht="14.1" customHeight="1">
      <c r="A59" s="430"/>
      <c r="B59" s="444"/>
      <c r="C59" s="444"/>
      <c r="D59" s="447"/>
      <c r="E59" s="332">
        <v>1000</v>
      </c>
      <c r="F59" s="333">
        <v>600</v>
      </c>
      <c r="G59" s="327">
        <v>160</v>
      </c>
      <c r="H59" s="334">
        <v>2</v>
      </c>
      <c r="I59" s="329">
        <f t="shared" si="6"/>
        <v>1.2</v>
      </c>
      <c r="J59" s="329">
        <f t="shared" si="7"/>
        <v>0.192</v>
      </c>
      <c r="K59" s="330">
        <f t="shared" si="5"/>
        <v>1084.48</v>
      </c>
      <c r="L59" s="270">
        <f t="shared" si="0"/>
        <v>6778</v>
      </c>
      <c r="M59" s="10">
        <v>6778</v>
      </c>
      <c r="N59" s="8"/>
    </row>
    <row r="60" spans="1:16" ht="14.1" customHeight="1">
      <c r="A60" s="430"/>
      <c r="B60" s="444"/>
      <c r="C60" s="444"/>
      <c r="D60" s="447" t="s">
        <v>91</v>
      </c>
      <c r="E60" s="332">
        <v>1000</v>
      </c>
      <c r="F60" s="333">
        <v>600</v>
      </c>
      <c r="G60" s="327">
        <v>170</v>
      </c>
      <c r="H60" s="334">
        <v>1</v>
      </c>
      <c r="I60" s="329">
        <f t="shared" si="6"/>
        <v>0.6</v>
      </c>
      <c r="J60" s="329">
        <f t="shared" si="7"/>
        <v>0.10199999999999999</v>
      </c>
      <c r="K60" s="330">
        <f t="shared" si="5"/>
        <v>1146.99</v>
      </c>
      <c r="L60" s="270">
        <f t="shared" si="0"/>
        <v>6747</v>
      </c>
      <c r="M60" s="56">
        <v>6747</v>
      </c>
      <c r="N60" s="8"/>
    </row>
    <row r="61" spans="1:16" ht="14.1" customHeight="1">
      <c r="A61" s="430"/>
      <c r="B61" s="444"/>
      <c r="C61" s="444"/>
      <c r="D61" s="447"/>
      <c r="E61" s="306">
        <v>1000</v>
      </c>
      <c r="F61" s="307">
        <v>600</v>
      </c>
      <c r="G61" s="327">
        <v>180</v>
      </c>
      <c r="H61" s="334">
        <v>1</v>
      </c>
      <c r="I61" s="329">
        <f t="shared" si="6"/>
        <v>0.6</v>
      </c>
      <c r="J61" s="329">
        <f t="shared" si="7"/>
        <v>0.108</v>
      </c>
      <c r="K61" s="330">
        <f t="shared" ref="K61:K68" si="8">L61*J61/I61</f>
        <v>1209.24</v>
      </c>
      <c r="L61" s="270">
        <f t="shared" si="0"/>
        <v>6718</v>
      </c>
      <c r="M61" s="56">
        <v>6718</v>
      </c>
      <c r="N61" s="58"/>
    </row>
    <row r="62" spans="1:16" ht="14.1" customHeight="1">
      <c r="A62" s="430"/>
      <c r="B62" s="444"/>
      <c r="C62" s="444"/>
      <c r="D62" s="447"/>
      <c r="E62" s="332">
        <v>1000</v>
      </c>
      <c r="F62" s="333">
        <v>600</v>
      </c>
      <c r="G62" s="327">
        <v>190</v>
      </c>
      <c r="H62" s="334">
        <v>1</v>
      </c>
      <c r="I62" s="329">
        <f t="shared" si="6"/>
        <v>0.6</v>
      </c>
      <c r="J62" s="329">
        <f t="shared" si="7"/>
        <v>0.114</v>
      </c>
      <c r="K62" s="330">
        <f t="shared" si="8"/>
        <v>1266.92</v>
      </c>
      <c r="L62" s="270">
        <f t="shared" si="0"/>
        <v>6668</v>
      </c>
      <c r="M62" s="56">
        <v>6668</v>
      </c>
      <c r="N62" s="58"/>
    </row>
    <row r="63" spans="1:16" ht="14.1" customHeight="1">
      <c r="A63" s="430"/>
      <c r="B63" s="444"/>
      <c r="C63" s="444"/>
      <c r="D63" s="368"/>
      <c r="E63" s="332">
        <v>1000</v>
      </c>
      <c r="F63" s="333">
        <v>600</v>
      </c>
      <c r="G63" s="327">
        <v>200</v>
      </c>
      <c r="H63" s="334">
        <v>1</v>
      </c>
      <c r="I63" s="329">
        <f t="shared" si="6"/>
        <v>0.6</v>
      </c>
      <c r="J63" s="329">
        <f t="shared" si="7"/>
        <v>0.12</v>
      </c>
      <c r="K63" s="330">
        <f t="shared" si="8"/>
        <v>1324.6000000000001</v>
      </c>
      <c r="L63" s="270">
        <f t="shared" si="0"/>
        <v>6623</v>
      </c>
      <c r="M63" s="56">
        <v>6623</v>
      </c>
      <c r="N63" s="58"/>
    </row>
    <row r="64" spans="1:16" ht="14.1" customHeight="1">
      <c r="A64" s="430"/>
      <c r="B64" s="444"/>
      <c r="C64" s="444"/>
      <c r="D64" s="368"/>
      <c r="E64" s="332">
        <v>1200</v>
      </c>
      <c r="F64" s="333">
        <v>600</v>
      </c>
      <c r="G64" s="327">
        <v>210</v>
      </c>
      <c r="H64" s="334">
        <v>1</v>
      </c>
      <c r="I64" s="329">
        <f>E64*F64*H64/1000000</f>
        <v>0.72</v>
      </c>
      <c r="J64" s="329">
        <f>E64*F64*G64*H64/1000000000</f>
        <v>0.1512</v>
      </c>
      <c r="K64" s="330">
        <f t="shared" si="8"/>
        <v>1390.8300000000002</v>
      </c>
      <c r="L64" s="270">
        <f t="shared" si="0"/>
        <v>6623</v>
      </c>
      <c r="M64" s="56">
        <v>6623</v>
      </c>
      <c r="N64" s="8"/>
    </row>
    <row r="65" spans="1:18" ht="14.1" customHeight="1">
      <c r="A65" s="430"/>
      <c r="B65" s="444"/>
      <c r="C65" s="444"/>
      <c r="D65" s="368"/>
      <c r="E65" s="332">
        <v>1200</v>
      </c>
      <c r="F65" s="333">
        <v>600</v>
      </c>
      <c r="G65" s="327">
        <v>220</v>
      </c>
      <c r="H65" s="334">
        <v>1</v>
      </c>
      <c r="I65" s="329">
        <f>E65*F65*H65/1000000</f>
        <v>0.72</v>
      </c>
      <c r="J65" s="329">
        <f>E65*F65*G65*H65/1000000000</f>
        <v>0.15840000000000001</v>
      </c>
      <c r="K65" s="330">
        <f t="shared" si="8"/>
        <v>1457.0600000000002</v>
      </c>
      <c r="L65" s="270">
        <f t="shared" si="0"/>
        <v>6623</v>
      </c>
      <c r="M65" s="56">
        <v>6623</v>
      </c>
      <c r="N65" s="8"/>
    </row>
    <row r="66" spans="1:18" ht="14.1" customHeight="1">
      <c r="A66" s="369"/>
      <c r="B66" s="275"/>
      <c r="C66" s="275"/>
      <c r="D66" s="368"/>
      <c r="E66" s="332">
        <v>1200</v>
      </c>
      <c r="F66" s="333">
        <v>600</v>
      </c>
      <c r="G66" s="327">
        <v>230</v>
      </c>
      <c r="H66" s="334">
        <v>1</v>
      </c>
      <c r="I66" s="329">
        <f>E66*F66*H66/1000000</f>
        <v>0.72</v>
      </c>
      <c r="J66" s="329">
        <f>E66*F66*G66*H66/1000000000</f>
        <v>0.1656</v>
      </c>
      <c r="K66" s="330">
        <f t="shared" si="8"/>
        <v>1523.2900000000002</v>
      </c>
      <c r="L66" s="270">
        <f t="shared" si="0"/>
        <v>6623</v>
      </c>
      <c r="M66" s="56">
        <v>6623</v>
      </c>
      <c r="N66" s="8"/>
    </row>
    <row r="67" spans="1:18" ht="14.1" customHeight="1">
      <c r="A67" s="369"/>
      <c r="B67" s="275"/>
      <c r="C67" s="275"/>
      <c r="D67" s="368"/>
      <c r="E67" s="332">
        <v>1200</v>
      </c>
      <c r="F67" s="333">
        <v>600</v>
      </c>
      <c r="G67" s="327">
        <v>240</v>
      </c>
      <c r="H67" s="334">
        <v>1</v>
      </c>
      <c r="I67" s="329">
        <f>E67*F67*H67/1000000</f>
        <v>0.72</v>
      </c>
      <c r="J67" s="329">
        <f>E67*F67*G67*H67/1000000000</f>
        <v>0.17280000000000001</v>
      </c>
      <c r="K67" s="330">
        <f t="shared" si="8"/>
        <v>1589.5200000000002</v>
      </c>
      <c r="L67" s="270">
        <f t="shared" si="0"/>
        <v>6623</v>
      </c>
      <c r="M67" s="56">
        <v>6623</v>
      </c>
      <c r="N67" s="8"/>
    </row>
    <row r="68" spans="1:18" ht="14.1" customHeight="1">
      <c r="A68" s="370"/>
      <c r="B68" s="276"/>
      <c r="C68" s="276"/>
      <c r="D68" s="371"/>
      <c r="E68" s="313">
        <v>1200</v>
      </c>
      <c r="F68" s="314">
        <v>600</v>
      </c>
      <c r="G68" s="336">
        <v>250</v>
      </c>
      <c r="H68" s="316">
        <v>1</v>
      </c>
      <c r="I68" s="337">
        <f>E68*F68*H68/1000000</f>
        <v>0.72</v>
      </c>
      <c r="J68" s="337">
        <f>E68*F68*G68*H68/1000000000</f>
        <v>0.18</v>
      </c>
      <c r="K68" s="338">
        <f t="shared" si="8"/>
        <v>1655.7499999999998</v>
      </c>
      <c r="L68" s="339">
        <f t="shared" si="0"/>
        <v>6623</v>
      </c>
      <c r="M68" s="57">
        <v>6623</v>
      </c>
      <c r="N68" s="8"/>
    </row>
    <row r="69" spans="1:18" s="21" customFormat="1" ht="15.95" customHeight="1">
      <c r="A69" s="463" t="s">
        <v>246</v>
      </c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6"/>
      <c r="M69" s="32"/>
    </row>
    <row r="70" spans="1:18" ht="14.1" customHeight="1">
      <c r="A70" s="427" t="s">
        <v>243</v>
      </c>
      <c r="B70" s="436"/>
      <c r="C70" s="437"/>
      <c r="D70" s="136" t="s">
        <v>244</v>
      </c>
      <c r="E70" s="301">
        <v>1000</v>
      </c>
      <c r="F70" s="302">
        <v>600</v>
      </c>
      <c r="G70" s="303">
        <v>50</v>
      </c>
      <c r="H70" s="304">
        <v>4</v>
      </c>
      <c r="I70" s="305">
        <f>E70*F70*H70/1000000</f>
        <v>2.4</v>
      </c>
      <c r="J70" s="305">
        <f>E70*F70*G70*H70/1000000000</f>
        <v>0.12</v>
      </c>
      <c r="K70" s="324">
        <f>L70/1000*G70</f>
        <v>295</v>
      </c>
      <c r="L70" s="269">
        <v>5900</v>
      </c>
      <c r="M70" s="10">
        <v>6893</v>
      </c>
      <c r="N70" s="9"/>
      <c r="P70" s="9"/>
      <c r="Q70" s="59"/>
      <c r="R70" s="59"/>
    </row>
    <row r="71" spans="1:18" ht="14.1" customHeight="1">
      <c r="A71" s="438"/>
      <c r="B71" s="439"/>
      <c r="C71" s="440"/>
      <c r="D71" s="295" t="s">
        <v>245</v>
      </c>
      <c r="E71" s="372">
        <v>1000</v>
      </c>
      <c r="F71" s="373">
        <v>600</v>
      </c>
      <c r="G71" s="336">
        <v>100</v>
      </c>
      <c r="H71" s="374">
        <v>2</v>
      </c>
      <c r="I71" s="337">
        <f>E71*F71*H71/1000000</f>
        <v>1.2</v>
      </c>
      <c r="J71" s="337">
        <f>E71*F71*G71*H71/1000000000</f>
        <v>0.12</v>
      </c>
      <c r="K71" s="338">
        <f>L71/1000*G71</f>
        <v>590</v>
      </c>
      <c r="L71" s="339">
        <v>5900</v>
      </c>
      <c r="M71" s="10">
        <v>6893</v>
      </c>
      <c r="N71" s="9"/>
      <c r="O71" s="8"/>
      <c r="P71" s="9"/>
      <c r="Q71" s="59"/>
      <c r="R71" s="59"/>
    </row>
    <row r="72" spans="1:18" s="21" customFormat="1" ht="15.95" customHeight="1">
      <c r="A72" s="441" t="s">
        <v>43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3"/>
      <c r="M72" s="3"/>
      <c r="N72" s="8"/>
      <c r="O72" s="20"/>
      <c r="P72" s="20"/>
      <c r="Q72" s="20"/>
    </row>
    <row r="73" spans="1:18" ht="14.1" customHeight="1">
      <c r="A73" s="427" t="s">
        <v>20</v>
      </c>
      <c r="B73" s="436"/>
      <c r="C73" s="436"/>
      <c r="D73" s="136" t="s">
        <v>275</v>
      </c>
      <c r="E73" s="375">
        <v>1000</v>
      </c>
      <c r="F73" s="376">
        <v>600</v>
      </c>
      <c r="G73" s="377">
        <v>50</v>
      </c>
      <c r="H73" s="304">
        <v>6</v>
      </c>
      <c r="I73" s="378">
        <f>E73*F73*H73/1000000</f>
        <v>3.6</v>
      </c>
      <c r="J73" s="378">
        <f>E73*F73*G73*H73/1000000000</f>
        <v>0.18</v>
      </c>
      <c r="K73" s="324">
        <f>L73*J73/I73</f>
        <v>242.15</v>
      </c>
      <c r="L73" s="269">
        <f t="shared" ref="L73:L88" si="9">M73*(100%-$L$6)</f>
        <v>4843</v>
      </c>
      <c r="M73" s="5">
        <v>4843</v>
      </c>
      <c r="N73" s="8"/>
    </row>
    <row r="74" spans="1:18" ht="14.1" customHeight="1">
      <c r="A74" s="430"/>
      <c r="B74" s="444"/>
      <c r="C74" s="444"/>
      <c r="D74" s="147"/>
      <c r="E74" s="379">
        <v>1000</v>
      </c>
      <c r="F74" s="333">
        <v>600</v>
      </c>
      <c r="G74" s="380">
        <v>60</v>
      </c>
      <c r="H74" s="309">
        <v>6</v>
      </c>
      <c r="I74" s="381">
        <f t="shared" ref="I74:I86" si="10">E74*F74*H74/1000000</f>
        <v>3.6</v>
      </c>
      <c r="J74" s="381">
        <f t="shared" ref="J74:J86" si="11">E74*F74*G74*H74/1000000000</f>
        <v>0.216</v>
      </c>
      <c r="K74" s="311">
        <f t="shared" ref="K74:K88" si="12">L74*J74/I74</f>
        <v>290.58</v>
      </c>
      <c r="L74" s="270">
        <f t="shared" si="9"/>
        <v>4843</v>
      </c>
      <c r="M74" s="10">
        <v>4843</v>
      </c>
      <c r="N74" s="8"/>
    </row>
    <row r="75" spans="1:18" ht="14.1" customHeight="1">
      <c r="A75" s="430"/>
      <c r="B75" s="444"/>
      <c r="C75" s="444"/>
      <c r="D75" s="447"/>
      <c r="E75" s="379">
        <v>1000</v>
      </c>
      <c r="F75" s="333">
        <v>600</v>
      </c>
      <c r="G75" s="380">
        <v>70</v>
      </c>
      <c r="H75" s="309">
        <v>4</v>
      </c>
      <c r="I75" s="381">
        <f t="shared" si="10"/>
        <v>2.4</v>
      </c>
      <c r="J75" s="381">
        <f t="shared" si="11"/>
        <v>0.16800000000000001</v>
      </c>
      <c r="K75" s="311">
        <f t="shared" si="12"/>
        <v>339.01000000000005</v>
      </c>
      <c r="L75" s="270">
        <f t="shared" si="9"/>
        <v>4843</v>
      </c>
      <c r="M75" s="10">
        <v>4843</v>
      </c>
      <c r="N75" s="8"/>
    </row>
    <row r="76" spans="1:18" ht="14.1" customHeight="1">
      <c r="A76" s="430"/>
      <c r="B76" s="444"/>
      <c r="C76" s="444"/>
      <c r="D76" s="447"/>
      <c r="E76" s="379">
        <v>1000</v>
      </c>
      <c r="F76" s="333">
        <v>600</v>
      </c>
      <c r="G76" s="380">
        <v>80</v>
      </c>
      <c r="H76" s="309">
        <v>4</v>
      </c>
      <c r="I76" s="381">
        <f t="shared" si="10"/>
        <v>2.4</v>
      </c>
      <c r="J76" s="381">
        <f t="shared" si="11"/>
        <v>0.192</v>
      </c>
      <c r="K76" s="311">
        <f t="shared" si="12"/>
        <v>387.44</v>
      </c>
      <c r="L76" s="270">
        <f t="shared" si="9"/>
        <v>4843</v>
      </c>
      <c r="M76" s="10">
        <v>4843</v>
      </c>
      <c r="N76" s="8"/>
    </row>
    <row r="77" spans="1:18" ht="14.1" customHeight="1">
      <c r="A77" s="430"/>
      <c r="B77" s="444"/>
      <c r="C77" s="444"/>
      <c r="D77" s="447"/>
      <c r="E77" s="379">
        <v>1000</v>
      </c>
      <c r="F77" s="333">
        <v>600</v>
      </c>
      <c r="G77" s="380">
        <v>90</v>
      </c>
      <c r="H77" s="309">
        <v>4</v>
      </c>
      <c r="I77" s="381">
        <f t="shared" si="10"/>
        <v>2.4</v>
      </c>
      <c r="J77" s="381">
        <f t="shared" si="11"/>
        <v>0.216</v>
      </c>
      <c r="K77" s="311">
        <f t="shared" si="12"/>
        <v>435.87</v>
      </c>
      <c r="L77" s="270">
        <f t="shared" si="9"/>
        <v>4843</v>
      </c>
      <c r="M77" s="10">
        <v>4843</v>
      </c>
      <c r="N77" s="8"/>
    </row>
    <row r="78" spans="1:18" ht="14.1" customHeight="1">
      <c r="A78" s="430"/>
      <c r="B78" s="444"/>
      <c r="C78" s="444"/>
      <c r="D78" s="447"/>
      <c r="E78" s="379">
        <v>1000</v>
      </c>
      <c r="F78" s="333">
        <v>600</v>
      </c>
      <c r="G78" s="380">
        <v>100</v>
      </c>
      <c r="H78" s="309">
        <v>3</v>
      </c>
      <c r="I78" s="381">
        <f t="shared" si="10"/>
        <v>1.8</v>
      </c>
      <c r="J78" s="381">
        <f t="shared" si="11"/>
        <v>0.18</v>
      </c>
      <c r="K78" s="311">
        <f t="shared" si="12"/>
        <v>484.3</v>
      </c>
      <c r="L78" s="270">
        <f t="shared" si="9"/>
        <v>4843</v>
      </c>
      <c r="M78" s="10">
        <v>4843</v>
      </c>
      <c r="N78" s="8"/>
    </row>
    <row r="79" spans="1:18" ht="14.1" customHeight="1">
      <c r="A79" s="430"/>
      <c r="B79" s="444"/>
      <c r="C79" s="444"/>
      <c r="D79" s="447"/>
      <c r="E79" s="379">
        <v>1000</v>
      </c>
      <c r="F79" s="333">
        <v>600</v>
      </c>
      <c r="G79" s="380">
        <v>110</v>
      </c>
      <c r="H79" s="309">
        <v>2</v>
      </c>
      <c r="I79" s="381">
        <f t="shared" si="10"/>
        <v>1.2</v>
      </c>
      <c r="J79" s="381">
        <f t="shared" si="11"/>
        <v>0.13200000000000001</v>
      </c>
      <c r="K79" s="311">
        <f t="shared" si="12"/>
        <v>532.73000000000013</v>
      </c>
      <c r="L79" s="270">
        <f t="shared" si="9"/>
        <v>4843</v>
      </c>
      <c r="M79" s="10">
        <v>4843</v>
      </c>
      <c r="N79" s="8"/>
    </row>
    <row r="80" spans="1:18" ht="14.1" customHeight="1">
      <c r="A80" s="430"/>
      <c r="B80" s="444"/>
      <c r="C80" s="444"/>
      <c r="D80" s="447"/>
      <c r="E80" s="379">
        <v>1000</v>
      </c>
      <c r="F80" s="333">
        <v>600</v>
      </c>
      <c r="G80" s="380">
        <v>120</v>
      </c>
      <c r="H80" s="309">
        <v>3</v>
      </c>
      <c r="I80" s="381">
        <f t="shared" si="10"/>
        <v>1.8</v>
      </c>
      <c r="J80" s="381">
        <f t="shared" si="11"/>
        <v>0.216</v>
      </c>
      <c r="K80" s="311">
        <f t="shared" si="12"/>
        <v>581.16</v>
      </c>
      <c r="L80" s="270">
        <f t="shared" si="9"/>
        <v>4843</v>
      </c>
      <c r="M80" s="10">
        <v>4843</v>
      </c>
      <c r="N80" s="8"/>
    </row>
    <row r="81" spans="1:17" ht="14.1" customHeight="1">
      <c r="A81" s="430"/>
      <c r="B81" s="444"/>
      <c r="C81" s="444"/>
      <c r="D81" s="123"/>
      <c r="E81" s="379">
        <v>1000</v>
      </c>
      <c r="F81" s="333">
        <v>600</v>
      </c>
      <c r="G81" s="380">
        <v>130</v>
      </c>
      <c r="H81" s="309">
        <v>2</v>
      </c>
      <c r="I81" s="381">
        <f t="shared" si="10"/>
        <v>1.2</v>
      </c>
      <c r="J81" s="381">
        <f t="shared" si="11"/>
        <v>0.156</v>
      </c>
      <c r="K81" s="311">
        <f t="shared" si="12"/>
        <v>629.59</v>
      </c>
      <c r="L81" s="270">
        <f t="shared" si="9"/>
        <v>4843</v>
      </c>
      <c r="M81" s="10">
        <v>4843</v>
      </c>
      <c r="N81" s="8"/>
    </row>
    <row r="82" spans="1:17" ht="14.1" customHeight="1">
      <c r="A82" s="430"/>
      <c r="B82" s="444"/>
      <c r="C82" s="444"/>
      <c r="D82" s="447"/>
      <c r="E82" s="379">
        <v>1000</v>
      </c>
      <c r="F82" s="333">
        <v>600</v>
      </c>
      <c r="G82" s="380">
        <v>140</v>
      </c>
      <c r="H82" s="309">
        <v>2</v>
      </c>
      <c r="I82" s="381">
        <f t="shared" si="10"/>
        <v>1.2</v>
      </c>
      <c r="J82" s="381">
        <f t="shared" si="11"/>
        <v>0.16800000000000001</v>
      </c>
      <c r="K82" s="311">
        <f t="shared" si="12"/>
        <v>678.0200000000001</v>
      </c>
      <c r="L82" s="270">
        <f t="shared" si="9"/>
        <v>4843</v>
      </c>
      <c r="M82" s="10">
        <v>4843</v>
      </c>
      <c r="N82" s="8"/>
    </row>
    <row r="83" spans="1:17" ht="14.1" customHeight="1">
      <c r="A83" s="430"/>
      <c r="B83" s="444"/>
      <c r="C83" s="444"/>
      <c r="D83" s="447"/>
      <c r="E83" s="379">
        <v>1000</v>
      </c>
      <c r="F83" s="333">
        <v>600</v>
      </c>
      <c r="G83" s="380">
        <v>150</v>
      </c>
      <c r="H83" s="309">
        <v>2</v>
      </c>
      <c r="I83" s="381">
        <f t="shared" si="10"/>
        <v>1.2</v>
      </c>
      <c r="J83" s="381">
        <f t="shared" si="11"/>
        <v>0.18</v>
      </c>
      <c r="K83" s="311">
        <f t="shared" si="12"/>
        <v>726.45</v>
      </c>
      <c r="L83" s="270">
        <f t="shared" si="9"/>
        <v>4843</v>
      </c>
      <c r="M83" s="10">
        <v>4843</v>
      </c>
      <c r="N83" s="8"/>
    </row>
    <row r="84" spans="1:17" ht="14.1" customHeight="1">
      <c r="A84" s="430"/>
      <c r="B84" s="444"/>
      <c r="C84" s="444"/>
      <c r="D84" s="133"/>
      <c r="E84" s="379">
        <v>1000</v>
      </c>
      <c r="F84" s="333">
        <v>600</v>
      </c>
      <c r="G84" s="380">
        <v>160</v>
      </c>
      <c r="H84" s="309">
        <v>2</v>
      </c>
      <c r="I84" s="381">
        <f t="shared" si="10"/>
        <v>1.2</v>
      </c>
      <c r="J84" s="381">
        <f t="shared" si="11"/>
        <v>0.192</v>
      </c>
      <c r="K84" s="311">
        <f t="shared" si="12"/>
        <v>774.88</v>
      </c>
      <c r="L84" s="270">
        <f t="shared" si="9"/>
        <v>4843</v>
      </c>
      <c r="M84" s="10">
        <v>4843</v>
      </c>
      <c r="N84" s="8"/>
    </row>
    <row r="85" spans="1:17" ht="14.1" customHeight="1">
      <c r="A85" s="430"/>
      <c r="B85" s="444"/>
      <c r="C85" s="444"/>
      <c r="D85" s="133"/>
      <c r="E85" s="379">
        <v>1000</v>
      </c>
      <c r="F85" s="333">
        <v>600</v>
      </c>
      <c r="G85" s="327">
        <v>170</v>
      </c>
      <c r="H85" s="309">
        <v>2</v>
      </c>
      <c r="I85" s="381">
        <f t="shared" si="10"/>
        <v>1.2</v>
      </c>
      <c r="J85" s="381">
        <f t="shared" si="11"/>
        <v>0.20399999999999999</v>
      </c>
      <c r="K85" s="311">
        <f t="shared" si="12"/>
        <v>823.31000000000006</v>
      </c>
      <c r="L85" s="270">
        <f t="shared" si="9"/>
        <v>4843</v>
      </c>
      <c r="M85" s="10">
        <v>4843</v>
      </c>
      <c r="N85" s="8"/>
    </row>
    <row r="86" spans="1:17" ht="14.1" customHeight="1">
      <c r="A86" s="430"/>
      <c r="B86" s="444"/>
      <c r="C86" s="444"/>
      <c r="D86" s="133"/>
      <c r="E86" s="379">
        <v>1000</v>
      </c>
      <c r="F86" s="333">
        <v>600</v>
      </c>
      <c r="G86" s="380">
        <v>180</v>
      </c>
      <c r="H86" s="309">
        <v>2</v>
      </c>
      <c r="I86" s="381">
        <f t="shared" si="10"/>
        <v>1.2</v>
      </c>
      <c r="J86" s="381">
        <f t="shared" si="11"/>
        <v>0.216</v>
      </c>
      <c r="K86" s="311">
        <f t="shared" si="12"/>
        <v>871.74</v>
      </c>
      <c r="L86" s="270">
        <f t="shared" si="9"/>
        <v>4843</v>
      </c>
      <c r="M86" s="10">
        <v>4843</v>
      </c>
      <c r="N86" s="8"/>
    </row>
    <row r="87" spans="1:17" ht="14.1" customHeight="1">
      <c r="A87" s="430"/>
      <c r="B87" s="444"/>
      <c r="C87" s="444"/>
      <c r="D87" s="147"/>
      <c r="E87" s="379">
        <v>1000</v>
      </c>
      <c r="F87" s="333">
        <v>600</v>
      </c>
      <c r="G87" s="380">
        <v>190</v>
      </c>
      <c r="H87" s="309">
        <v>2</v>
      </c>
      <c r="I87" s="381">
        <f>E87*F87*H87/1000000</f>
        <v>1.2</v>
      </c>
      <c r="J87" s="381">
        <f>E87*F87*G87*H87/1000000000</f>
        <v>0.22800000000000001</v>
      </c>
      <c r="K87" s="311">
        <f t="shared" si="12"/>
        <v>920.17</v>
      </c>
      <c r="L87" s="270">
        <f t="shared" si="9"/>
        <v>4843</v>
      </c>
      <c r="M87" s="10">
        <v>4843</v>
      </c>
      <c r="N87" s="8"/>
    </row>
    <row r="88" spans="1:17" ht="14.1" customHeight="1">
      <c r="A88" s="438"/>
      <c r="B88" s="439"/>
      <c r="C88" s="439"/>
      <c r="D88" s="335"/>
      <c r="E88" s="382">
        <v>1000</v>
      </c>
      <c r="F88" s="314">
        <v>600</v>
      </c>
      <c r="G88" s="315">
        <v>200</v>
      </c>
      <c r="H88" s="316">
        <v>2</v>
      </c>
      <c r="I88" s="317">
        <f>E88*F88*H88/1000000</f>
        <v>1.2</v>
      </c>
      <c r="J88" s="317">
        <f>E88*F88*G88*H88/1000000000</f>
        <v>0.24</v>
      </c>
      <c r="K88" s="318">
        <f t="shared" si="12"/>
        <v>968.6</v>
      </c>
      <c r="L88" s="339">
        <f t="shared" si="9"/>
        <v>4843</v>
      </c>
      <c r="M88" s="48">
        <v>4843</v>
      </c>
      <c r="N88" s="8"/>
    </row>
    <row r="89" spans="1:17" s="21" customFormat="1" ht="30" customHeight="1">
      <c r="A89" s="464" t="s">
        <v>44</v>
      </c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8"/>
      <c r="M89" s="3"/>
      <c r="N89" s="8"/>
      <c r="O89" s="20"/>
      <c r="P89" s="20"/>
      <c r="Q89" s="20"/>
    </row>
    <row r="90" spans="1:17" ht="14.1" customHeight="1">
      <c r="A90" s="427" t="s">
        <v>51</v>
      </c>
      <c r="B90" s="436"/>
      <c r="C90" s="437"/>
      <c r="D90" s="136" t="s">
        <v>63</v>
      </c>
      <c r="E90" s="301">
        <v>1200</v>
      </c>
      <c r="F90" s="302">
        <v>200</v>
      </c>
      <c r="G90" s="383">
        <v>50</v>
      </c>
      <c r="H90" s="304">
        <v>14</v>
      </c>
      <c r="I90" s="305">
        <f>E90*F90*H90/1000000</f>
        <v>3.36</v>
      </c>
      <c r="J90" s="305">
        <f>E90*F90*G90*H90/1000000000</f>
        <v>0.16800000000000001</v>
      </c>
      <c r="K90" s="269">
        <f>L90/1000*G90</f>
        <v>303.10000000000002</v>
      </c>
      <c r="L90" s="269">
        <f t="shared" ref="L90:L121" si="13">M90*(100%-$L$6)</f>
        <v>6062</v>
      </c>
      <c r="M90" s="5">
        <v>6062</v>
      </c>
      <c r="N90" s="8"/>
      <c r="Q90" s="15"/>
    </row>
    <row r="91" spans="1:17" ht="14.1" customHeight="1">
      <c r="A91" s="430"/>
      <c r="B91" s="444"/>
      <c r="C91" s="445"/>
      <c r="D91" s="123"/>
      <c r="E91" s="306">
        <v>1200</v>
      </c>
      <c r="F91" s="307">
        <v>200</v>
      </c>
      <c r="G91" s="384">
        <v>60</v>
      </c>
      <c r="H91" s="328">
        <v>12</v>
      </c>
      <c r="I91" s="310">
        <f t="shared" ref="I91:I105" si="14">E91*F91*H91/1000000</f>
        <v>2.88</v>
      </c>
      <c r="J91" s="310">
        <f t="shared" ref="J91:J105" si="15">E91*F91*G91*H91/1000000000</f>
        <v>0.17280000000000001</v>
      </c>
      <c r="K91" s="312">
        <f t="shared" ref="K91:K105" si="16">L91/1000*G91</f>
        <v>363.72</v>
      </c>
      <c r="L91" s="312">
        <f t="shared" si="13"/>
        <v>6062</v>
      </c>
      <c r="M91" s="33">
        <v>6062</v>
      </c>
      <c r="N91" s="8"/>
      <c r="Q91" s="15"/>
    </row>
    <row r="92" spans="1:17" ht="14.1" customHeight="1">
      <c r="A92" s="430"/>
      <c r="B92" s="444"/>
      <c r="C92" s="445"/>
      <c r="D92" s="123"/>
      <c r="E92" s="306">
        <v>1200</v>
      </c>
      <c r="F92" s="307">
        <v>200</v>
      </c>
      <c r="G92" s="384">
        <v>70</v>
      </c>
      <c r="H92" s="328">
        <v>10</v>
      </c>
      <c r="I92" s="310">
        <f t="shared" si="14"/>
        <v>2.4</v>
      </c>
      <c r="J92" s="310">
        <f t="shared" si="15"/>
        <v>0.16800000000000001</v>
      </c>
      <c r="K92" s="312">
        <f t="shared" si="16"/>
        <v>424.34000000000003</v>
      </c>
      <c r="L92" s="312">
        <f t="shared" si="13"/>
        <v>6062</v>
      </c>
      <c r="M92" s="33">
        <v>6062</v>
      </c>
      <c r="N92" s="8"/>
      <c r="Q92" s="15"/>
    </row>
    <row r="93" spans="1:17" ht="14.1" customHeight="1">
      <c r="A93" s="430"/>
      <c r="B93" s="444"/>
      <c r="C93" s="445"/>
      <c r="D93" s="123"/>
      <c r="E93" s="306">
        <v>1200</v>
      </c>
      <c r="F93" s="307">
        <v>200</v>
      </c>
      <c r="G93" s="384">
        <v>80</v>
      </c>
      <c r="H93" s="328">
        <v>10</v>
      </c>
      <c r="I93" s="310">
        <f t="shared" si="14"/>
        <v>2.4</v>
      </c>
      <c r="J93" s="310">
        <f t="shared" si="15"/>
        <v>0.192</v>
      </c>
      <c r="K93" s="312">
        <f t="shared" si="16"/>
        <v>484.96000000000004</v>
      </c>
      <c r="L93" s="312">
        <f t="shared" si="13"/>
        <v>6062</v>
      </c>
      <c r="M93" s="33">
        <v>6062</v>
      </c>
      <c r="N93" s="8"/>
      <c r="Q93" s="15"/>
    </row>
    <row r="94" spans="1:17" ht="14.1" customHeight="1">
      <c r="A94" s="430"/>
      <c r="B94" s="444"/>
      <c r="C94" s="445"/>
      <c r="D94" s="447"/>
      <c r="E94" s="306">
        <v>1200</v>
      </c>
      <c r="F94" s="307">
        <v>200</v>
      </c>
      <c r="G94" s="384">
        <v>90</v>
      </c>
      <c r="H94" s="328">
        <v>8</v>
      </c>
      <c r="I94" s="310">
        <f t="shared" si="14"/>
        <v>1.92</v>
      </c>
      <c r="J94" s="310">
        <f t="shared" si="15"/>
        <v>0.17280000000000001</v>
      </c>
      <c r="K94" s="312">
        <f t="shared" si="16"/>
        <v>545.58000000000004</v>
      </c>
      <c r="L94" s="312">
        <f t="shared" si="13"/>
        <v>6062</v>
      </c>
      <c r="M94" s="33">
        <v>6062</v>
      </c>
      <c r="N94" s="8"/>
      <c r="Q94" s="15"/>
    </row>
    <row r="95" spans="1:17" ht="14.1" customHeight="1">
      <c r="A95" s="430"/>
      <c r="B95" s="444"/>
      <c r="C95" s="445"/>
      <c r="D95" s="447"/>
      <c r="E95" s="306">
        <v>1200</v>
      </c>
      <c r="F95" s="307">
        <v>200</v>
      </c>
      <c r="G95" s="384">
        <v>100</v>
      </c>
      <c r="H95" s="328">
        <v>8</v>
      </c>
      <c r="I95" s="310">
        <f t="shared" si="14"/>
        <v>1.92</v>
      </c>
      <c r="J95" s="310">
        <f t="shared" si="15"/>
        <v>0.192</v>
      </c>
      <c r="K95" s="312">
        <f t="shared" si="16"/>
        <v>606.20000000000005</v>
      </c>
      <c r="L95" s="312">
        <f t="shared" si="13"/>
        <v>6062</v>
      </c>
      <c r="M95" s="33">
        <v>6062</v>
      </c>
      <c r="N95" s="8"/>
      <c r="Q95" s="15"/>
    </row>
    <row r="96" spans="1:17" ht="14.1" customHeight="1">
      <c r="A96" s="430"/>
      <c r="B96" s="444"/>
      <c r="C96" s="445"/>
      <c r="D96" s="447"/>
      <c r="E96" s="306">
        <v>1200</v>
      </c>
      <c r="F96" s="307">
        <v>200</v>
      </c>
      <c r="G96" s="384">
        <v>110</v>
      </c>
      <c r="H96" s="328">
        <v>6</v>
      </c>
      <c r="I96" s="310">
        <f t="shared" si="14"/>
        <v>1.44</v>
      </c>
      <c r="J96" s="310">
        <f t="shared" si="15"/>
        <v>0.15840000000000001</v>
      </c>
      <c r="K96" s="312">
        <f t="shared" si="16"/>
        <v>666.82</v>
      </c>
      <c r="L96" s="312">
        <f t="shared" si="13"/>
        <v>6062</v>
      </c>
      <c r="M96" s="33">
        <v>6062</v>
      </c>
      <c r="N96" s="8"/>
      <c r="Q96" s="15"/>
    </row>
    <row r="97" spans="1:17" ht="14.1" customHeight="1">
      <c r="A97" s="430"/>
      <c r="B97" s="444"/>
      <c r="C97" s="445"/>
      <c r="D97" s="123"/>
      <c r="E97" s="306">
        <v>1200</v>
      </c>
      <c r="F97" s="307">
        <v>200</v>
      </c>
      <c r="G97" s="384">
        <v>120</v>
      </c>
      <c r="H97" s="328">
        <v>6</v>
      </c>
      <c r="I97" s="310">
        <f t="shared" si="14"/>
        <v>1.44</v>
      </c>
      <c r="J97" s="310">
        <f t="shared" si="15"/>
        <v>0.17280000000000001</v>
      </c>
      <c r="K97" s="312">
        <f t="shared" si="16"/>
        <v>727.44</v>
      </c>
      <c r="L97" s="312">
        <f t="shared" si="13"/>
        <v>6062</v>
      </c>
      <c r="M97" s="33">
        <v>6062</v>
      </c>
      <c r="N97" s="8"/>
      <c r="Q97" s="15"/>
    </row>
    <row r="98" spans="1:17" ht="14.1" customHeight="1">
      <c r="A98" s="430"/>
      <c r="B98" s="444"/>
      <c r="C98" s="445"/>
      <c r="D98" s="123"/>
      <c r="E98" s="306">
        <v>1200</v>
      </c>
      <c r="F98" s="307">
        <v>200</v>
      </c>
      <c r="G98" s="384">
        <v>130</v>
      </c>
      <c r="H98" s="328">
        <v>6</v>
      </c>
      <c r="I98" s="310">
        <f t="shared" si="14"/>
        <v>1.44</v>
      </c>
      <c r="J98" s="310">
        <f t="shared" si="15"/>
        <v>0.18720000000000001</v>
      </c>
      <c r="K98" s="312">
        <f t="shared" si="16"/>
        <v>788.06000000000006</v>
      </c>
      <c r="L98" s="312">
        <f t="shared" si="13"/>
        <v>6062</v>
      </c>
      <c r="M98" s="33">
        <v>6062</v>
      </c>
      <c r="N98" s="8"/>
      <c r="Q98" s="15"/>
    </row>
    <row r="99" spans="1:17" ht="14.1" customHeight="1">
      <c r="A99" s="430"/>
      <c r="B99" s="444"/>
      <c r="C99" s="445"/>
      <c r="D99" s="123"/>
      <c r="E99" s="306">
        <v>1200</v>
      </c>
      <c r="F99" s="307">
        <v>200</v>
      </c>
      <c r="G99" s="384">
        <v>140</v>
      </c>
      <c r="H99" s="328">
        <v>4</v>
      </c>
      <c r="I99" s="310">
        <f t="shared" si="14"/>
        <v>0.96</v>
      </c>
      <c r="J99" s="310">
        <f t="shared" si="15"/>
        <v>0.13439999999999999</v>
      </c>
      <c r="K99" s="312">
        <f t="shared" si="16"/>
        <v>848.68000000000006</v>
      </c>
      <c r="L99" s="312">
        <f t="shared" si="13"/>
        <v>6062</v>
      </c>
      <c r="M99" s="33">
        <v>6062</v>
      </c>
      <c r="N99" s="8"/>
      <c r="Q99" s="15"/>
    </row>
    <row r="100" spans="1:17" ht="14.1" customHeight="1">
      <c r="A100" s="430"/>
      <c r="B100" s="444"/>
      <c r="C100" s="445"/>
      <c r="D100" s="123"/>
      <c r="E100" s="306">
        <v>1200</v>
      </c>
      <c r="F100" s="307">
        <v>200</v>
      </c>
      <c r="G100" s="384">
        <v>150</v>
      </c>
      <c r="H100" s="328">
        <v>4</v>
      </c>
      <c r="I100" s="310">
        <f t="shared" si="14"/>
        <v>0.96</v>
      </c>
      <c r="J100" s="310">
        <f t="shared" si="15"/>
        <v>0.14399999999999999</v>
      </c>
      <c r="K100" s="312">
        <f t="shared" si="16"/>
        <v>909.30000000000007</v>
      </c>
      <c r="L100" s="312">
        <f t="shared" si="13"/>
        <v>6062</v>
      </c>
      <c r="M100" s="33">
        <v>6062</v>
      </c>
      <c r="N100" s="8"/>
      <c r="Q100" s="15"/>
    </row>
    <row r="101" spans="1:17" ht="14.1" customHeight="1">
      <c r="A101" s="430"/>
      <c r="B101" s="444"/>
      <c r="C101" s="445"/>
      <c r="D101" s="123"/>
      <c r="E101" s="306">
        <v>1200</v>
      </c>
      <c r="F101" s="307">
        <v>200</v>
      </c>
      <c r="G101" s="384">
        <v>160</v>
      </c>
      <c r="H101" s="328">
        <v>4</v>
      </c>
      <c r="I101" s="310">
        <f t="shared" si="14"/>
        <v>0.96</v>
      </c>
      <c r="J101" s="310">
        <f t="shared" si="15"/>
        <v>0.15359999999999999</v>
      </c>
      <c r="K101" s="312">
        <f t="shared" si="16"/>
        <v>969.92000000000007</v>
      </c>
      <c r="L101" s="312">
        <f t="shared" si="13"/>
        <v>6062</v>
      </c>
      <c r="M101" s="33">
        <v>6062</v>
      </c>
      <c r="N101" s="8"/>
      <c r="Q101" s="15"/>
    </row>
    <row r="102" spans="1:17" ht="14.1" customHeight="1">
      <c r="A102" s="430"/>
      <c r="B102" s="444"/>
      <c r="C102" s="445"/>
      <c r="D102" s="123"/>
      <c r="E102" s="306">
        <v>1200</v>
      </c>
      <c r="F102" s="307">
        <v>200</v>
      </c>
      <c r="G102" s="384">
        <v>170</v>
      </c>
      <c r="H102" s="328">
        <v>4</v>
      </c>
      <c r="I102" s="310">
        <f t="shared" si="14"/>
        <v>0.96</v>
      </c>
      <c r="J102" s="310">
        <f t="shared" si="15"/>
        <v>0.16320000000000001</v>
      </c>
      <c r="K102" s="312">
        <f t="shared" si="16"/>
        <v>1030.54</v>
      </c>
      <c r="L102" s="312">
        <f t="shared" si="13"/>
        <v>6062</v>
      </c>
      <c r="M102" s="33">
        <v>6062</v>
      </c>
      <c r="N102" s="8"/>
      <c r="Q102" s="15"/>
    </row>
    <row r="103" spans="1:17" ht="14.1" customHeight="1">
      <c r="A103" s="430"/>
      <c r="B103" s="444"/>
      <c r="C103" s="445"/>
      <c r="D103" s="123"/>
      <c r="E103" s="306">
        <v>1200</v>
      </c>
      <c r="F103" s="307">
        <v>200</v>
      </c>
      <c r="G103" s="384">
        <v>180</v>
      </c>
      <c r="H103" s="328">
        <v>4</v>
      </c>
      <c r="I103" s="310">
        <f t="shared" si="14"/>
        <v>0.96</v>
      </c>
      <c r="J103" s="310">
        <f t="shared" si="15"/>
        <v>0.17280000000000001</v>
      </c>
      <c r="K103" s="312">
        <f t="shared" si="16"/>
        <v>1091.1600000000001</v>
      </c>
      <c r="L103" s="312">
        <f t="shared" si="13"/>
        <v>6062</v>
      </c>
      <c r="M103" s="33">
        <v>6062</v>
      </c>
      <c r="N103" s="8"/>
      <c r="Q103" s="15"/>
    </row>
    <row r="104" spans="1:17" ht="14.1" customHeight="1">
      <c r="A104" s="430"/>
      <c r="B104" s="444"/>
      <c r="C104" s="445"/>
      <c r="D104" s="123"/>
      <c r="E104" s="306">
        <v>1200</v>
      </c>
      <c r="F104" s="307">
        <v>200</v>
      </c>
      <c r="G104" s="384">
        <v>190</v>
      </c>
      <c r="H104" s="309">
        <v>4</v>
      </c>
      <c r="I104" s="310">
        <f t="shared" si="14"/>
        <v>0.96</v>
      </c>
      <c r="J104" s="310">
        <f t="shared" si="15"/>
        <v>0.18240000000000001</v>
      </c>
      <c r="K104" s="312">
        <f t="shared" si="16"/>
        <v>1151.78</v>
      </c>
      <c r="L104" s="312">
        <f t="shared" si="13"/>
        <v>6062</v>
      </c>
      <c r="M104" s="33">
        <v>6062</v>
      </c>
      <c r="N104" s="8"/>
      <c r="Q104" s="15"/>
    </row>
    <row r="105" spans="1:17" ht="14.1" customHeight="1">
      <c r="A105" s="430"/>
      <c r="B105" s="444"/>
      <c r="C105" s="445"/>
      <c r="D105" s="295"/>
      <c r="E105" s="313">
        <v>1200</v>
      </c>
      <c r="F105" s="314">
        <v>200</v>
      </c>
      <c r="G105" s="385">
        <v>200</v>
      </c>
      <c r="H105" s="316">
        <v>4</v>
      </c>
      <c r="I105" s="317">
        <f t="shared" si="14"/>
        <v>0.96</v>
      </c>
      <c r="J105" s="317">
        <f t="shared" si="15"/>
        <v>0.192</v>
      </c>
      <c r="K105" s="319">
        <f t="shared" si="16"/>
        <v>1212.4000000000001</v>
      </c>
      <c r="L105" s="319">
        <f t="shared" si="13"/>
        <v>6062</v>
      </c>
      <c r="M105" s="34">
        <v>6062</v>
      </c>
      <c r="N105" s="8"/>
      <c r="Q105" s="15"/>
    </row>
    <row r="106" spans="1:17" ht="14.1" customHeight="1">
      <c r="A106" s="430"/>
      <c r="B106" s="444"/>
      <c r="C106" s="445"/>
      <c r="D106" s="136" t="s">
        <v>63</v>
      </c>
      <c r="E106" s="301">
        <v>1200</v>
      </c>
      <c r="F106" s="302">
        <v>150</v>
      </c>
      <c r="G106" s="383">
        <v>50</v>
      </c>
      <c r="H106" s="304">
        <v>12</v>
      </c>
      <c r="I106" s="305">
        <f>E106*F106*H106/1000000</f>
        <v>2.16</v>
      </c>
      <c r="J106" s="305">
        <f>E106*F106*G106*H106/1000000000</f>
        <v>0.108</v>
      </c>
      <c r="K106" s="269">
        <f>L106/1000*G106</f>
        <v>303.10000000000002</v>
      </c>
      <c r="L106" s="269">
        <f t="shared" si="13"/>
        <v>6062</v>
      </c>
      <c r="M106" s="5">
        <v>6062</v>
      </c>
      <c r="N106" s="8"/>
      <c r="Q106" s="15"/>
    </row>
    <row r="107" spans="1:17" ht="14.1" customHeight="1">
      <c r="A107" s="430"/>
      <c r="B107" s="444"/>
      <c r="C107" s="445"/>
      <c r="D107" s="123"/>
      <c r="E107" s="306">
        <v>1200</v>
      </c>
      <c r="F107" s="307">
        <v>150</v>
      </c>
      <c r="G107" s="384">
        <v>60</v>
      </c>
      <c r="H107" s="328">
        <v>10</v>
      </c>
      <c r="I107" s="310">
        <f t="shared" ref="I107:I121" si="17">E107*F107*H107/1000000</f>
        <v>1.8</v>
      </c>
      <c r="J107" s="310">
        <f t="shared" ref="J107:J121" si="18">E107*F107*G107*H107/1000000000</f>
        <v>0.108</v>
      </c>
      <c r="K107" s="312">
        <f t="shared" ref="K107:K121" si="19">L107/1000*G107</f>
        <v>363.72</v>
      </c>
      <c r="L107" s="270">
        <f t="shared" si="13"/>
        <v>6062</v>
      </c>
      <c r="M107" s="10">
        <v>6062</v>
      </c>
      <c r="N107" s="8"/>
      <c r="Q107" s="15"/>
    </row>
    <row r="108" spans="1:17" ht="14.1" customHeight="1">
      <c r="A108" s="430"/>
      <c r="B108" s="444"/>
      <c r="C108" s="445"/>
      <c r="D108" s="123"/>
      <c r="E108" s="306">
        <v>1200</v>
      </c>
      <c r="F108" s="307">
        <v>150</v>
      </c>
      <c r="G108" s="384">
        <v>70</v>
      </c>
      <c r="H108" s="328">
        <v>8</v>
      </c>
      <c r="I108" s="310">
        <f t="shared" si="17"/>
        <v>1.44</v>
      </c>
      <c r="J108" s="310">
        <f t="shared" si="18"/>
        <v>0.1008</v>
      </c>
      <c r="K108" s="312">
        <f>L108/1000*G108</f>
        <v>424.34000000000003</v>
      </c>
      <c r="L108" s="270">
        <f t="shared" si="13"/>
        <v>6062</v>
      </c>
      <c r="M108" s="10">
        <v>6062</v>
      </c>
      <c r="N108" s="8"/>
      <c r="Q108" s="15"/>
    </row>
    <row r="109" spans="1:17" ht="14.1" customHeight="1">
      <c r="A109" s="430"/>
      <c r="B109" s="444"/>
      <c r="C109" s="445"/>
      <c r="D109" s="123"/>
      <c r="E109" s="306">
        <v>1200</v>
      </c>
      <c r="F109" s="307">
        <v>150</v>
      </c>
      <c r="G109" s="384">
        <v>80</v>
      </c>
      <c r="H109" s="328">
        <v>6</v>
      </c>
      <c r="I109" s="310">
        <f t="shared" si="17"/>
        <v>1.08</v>
      </c>
      <c r="J109" s="310">
        <f t="shared" si="18"/>
        <v>8.6400000000000005E-2</v>
      </c>
      <c r="K109" s="312">
        <f t="shared" si="19"/>
        <v>484.96000000000004</v>
      </c>
      <c r="L109" s="270">
        <f t="shared" si="13"/>
        <v>6062</v>
      </c>
      <c r="M109" s="10">
        <v>6062</v>
      </c>
      <c r="N109" s="8"/>
      <c r="Q109" s="15"/>
    </row>
    <row r="110" spans="1:17" ht="14.1" customHeight="1">
      <c r="A110" s="430"/>
      <c r="B110" s="444"/>
      <c r="C110" s="445"/>
      <c r="D110" s="447"/>
      <c r="E110" s="306">
        <v>1200</v>
      </c>
      <c r="F110" s="307">
        <v>150</v>
      </c>
      <c r="G110" s="384">
        <v>90</v>
      </c>
      <c r="H110" s="328">
        <v>6</v>
      </c>
      <c r="I110" s="310">
        <f t="shared" si="17"/>
        <v>1.08</v>
      </c>
      <c r="J110" s="310">
        <f t="shared" si="18"/>
        <v>9.7199999999999995E-2</v>
      </c>
      <c r="K110" s="312">
        <f t="shared" si="19"/>
        <v>545.58000000000004</v>
      </c>
      <c r="L110" s="270">
        <f t="shared" si="13"/>
        <v>6062</v>
      </c>
      <c r="M110" s="10">
        <v>6062</v>
      </c>
      <c r="N110" s="8"/>
      <c r="Q110" s="15"/>
    </row>
    <row r="111" spans="1:17" ht="14.1" customHeight="1">
      <c r="A111" s="430"/>
      <c r="B111" s="444"/>
      <c r="C111" s="445"/>
      <c r="D111" s="447"/>
      <c r="E111" s="306">
        <v>1200</v>
      </c>
      <c r="F111" s="307">
        <v>150</v>
      </c>
      <c r="G111" s="384">
        <v>100</v>
      </c>
      <c r="H111" s="328">
        <v>6</v>
      </c>
      <c r="I111" s="310">
        <f t="shared" si="17"/>
        <v>1.08</v>
      </c>
      <c r="J111" s="310">
        <f t="shared" si="18"/>
        <v>0.108</v>
      </c>
      <c r="K111" s="312">
        <f t="shared" si="19"/>
        <v>606.20000000000005</v>
      </c>
      <c r="L111" s="270">
        <f t="shared" si="13"/>
        <v>6062</v>
      </c>
      <c r="M111" s="10">
        <v>6062</v>
      </c>
      <c r="N111" s="8"/>
      <c r="Q111" s="15"/>
    </row>
    <row r="112" spans="1:17" ht="14.1" customHeight="1">
      <c r="A112" s="430"/>
      <c r="B112" s="444"/>
      <c r="C112" s="445"/>
      <c r="D112" s="447"/>
      <c r="E112" s="306">
        <v>1200</v>
      </c>
      <c r="F112" s="307">
        <v>150</v>
      </c>
      <c r="G112" s="384">
        <v>110</v>
      </c>
      <c r="H112" s="328">
        <v>4</v>
      </c>
      <c r="I112" s="310">
        <f t="shared" si="17"/>
        <v>0.72</v>
      </c>
      <c r="J112" s="310">
        <f t="shared" si="18"/>
        <v>7.9200000000000007E-2</v>
      </c>
      <c r="K112" s="312">
        <f t="shared" si="19"/>
        <v>666.82</v>
      </c>
      <c r="L112" s="270">
        <f t="shared" si="13"/>
        <v>6062</v>
      </c>
      <c r="M112" s="10">
        <v>6062</v>
      </c>
      <c r="N112" s="8"/>
      <c r="Q112" s="15"/>
    </row>
    <row r="113" spans="1:17" ht="14.1" customHeight="1">
      <c r="A113" s="430"/>
      <c r="B113" s="444"/>
      <c r="C113" s="445"/>
      <c r="D113" s="123"/>
      <c r="E113" s="306">
        <v>1200</v>
      </c>
      <c r="F113" s="307">
        <v>150</v>
      </c>
      <c r="G113" s="384">
        <v>120</v>
      </c>
      <c r="H113" s="328">
        <v>4</v>
      </c>
      <c r="I113" s="310">
        <f t="shared" si="17"/>
        <v>0.72</v>
      </c>
      <c r="J113" s="310">
        <f t="shared" si="18"/>
        <v>8.6400000000000005E-2</v>
      </c>
      <c r="K113" s="312">
        <f t="shared" si="19"/>
        <v>727.44</v>
      </c>
      <c r="L113" s="270">
        <f t="shared" si="13"/>
        <v>6062</v>
      </c>
      <c r="M113" s="10">
        <v>6062</v>
      </c>
      <c r="N113" s="8"/>
      <c r="Q113" s="15"/>
    </row>
    <row r="114" spans="1:17" ht="14.1" customHeight="1">
      <c r="A114" s="430"/>
      <c r="B114" s="444"/>
      <c r="C114" s="445"/>
      <c r="D114" s="123"/>
      <c r="E114" s="306">
        <v>1200</v>
      </c>
      <c r="F114" s="307">
        <v>150</v>
      </c>
      <c r="G114" s="384">
        <v>130</v>
      </c>
      <c r="H114" s="328">
        <v>4</v>
      </c>
      <c r="I114" s="310">
        <f t="shared" si="17"/>
        <v>0.72</v>
      </c>
      <c r="J114" s="310">
        <f t="shared" si="18"/>
        <v>9.3600000000000003E-2</v>
      </c>
      <c r="K114" s="312">
        <f t="shared" si="19"/>
        <v>788.06000000000006</v>
      </c>
      <c r="L114" s="270">
        <f t="shared" si="13"/>
        <v>6062</v>
      </c>
      <c r="M114" s="10">
        <v>6062</v>
      </c>
      <c r="N114" s="8"/>
      <c r="Q114" s="15"/>
    </row>
    <row r="115" spans="1:17" ht="14.1" customHeight="1">
      <c r="A115" s="430"/>
      <c r="B115" s="444"/>
      <c r="C115" s="445"/>
      <c r="D115" s="123"/>
      <c r="E115" s="306">
        <v>1200</v>
      </c>
      <c r="F115" s="307">
        <v>150</v>
      </c>
      <c r="G115" s="384">
        <v>140</v>
      </c>
      <c r="H115" s="328">
        <v>4</v>
      </c>
      <c r="I115" s="310">
        <f t="shared" si="17"/>
        <v>0.72</v>
      </c>
      <c r="J115" s="310">
        <f t="shared" si="18"/>
        <v>0.1008</v>
      </c>
      <c r="K115" s="312">
        <f t="shared" si="19"/>
        <v>848.68000000000006</v>
      </c>
      <c r="L115" s="270">
        <f t="shared" si="13"/>
        <v>6062</v>
      </c>
      <c r="M115" s="10">
        <v>6062</v>
      </c>
      <c r="N115" s="8"/>
      <c r="Q115" s="15"/>
    </row>
    <row r="116" spans="1:17" ht="14.1" customHeight="1">
      <c r="A116" s="430"/>
      <c r="B116" s="444"/>
      <c r="C116" s="445"/>
      <c r="D116" s="123"/>
      <c r="E116" s="306">
        <v>1200</v>
      </c>
      <c r="F116" s="307">
        <v>150</v>
      </c>
      <c r="G116" s="384">
        <v>150</v>
      </c>
      <c r="H116" s="328">
        <v>4</v>
      </c>
      <c r="I116" s="310">
        <f t="shared" si="17"/>
        <v>0.72</v>
      </c>
      <c r="J116" s="310">
        <f t="shared" si="18"/>
        <v>0.108</v>
      </c>
      <c r="K116" s="312">
        <f t="shared" si="19"/>
        <v>909.30000000000007</v>
      </c>
      <c r="L116" s="270">
        <f t="shared" si="13"/>
        <v>6062</v>
      </c>
      <c r="M116" s="10">
        <v>6062</v>
      </c>
      <c r="N116" s="8"/>
      <c r="Q116" s="15"/>
    </row>
    <row r="117" spans="1:17" ht="14.1" customHeight="1">
      <c r="A117" s="430"/>
      <c r="B117" s="444"/>
      <c r="C117" s="445"/>
      <c r="D117" s="123"/>
      <c r="E117" s="306">
        <v>1200</v>
      </c>
      <c r="F117" s="307">
        <v>150</v>
      </c>
      <c r="G117" s="384">
        <v>160</v>
      </c>
      <c r="H117" s="328">
        <v>4</v>
      </c>
      <c r="I117" s="310">
        <f t="shared" si="17"/>
        <v>0.72</v>
      </c>
      <c r="J117" s="310">
        <f t="shared" si="18"/>
        <v>0.1152</v>
      </c>
      <c r="K117" s="312">
        <f t="shared" si="19"/>
        <v>969.92000000000007</v>
      </c>
      <c r="L117" s="270">
        <f t="shared" si="13"/>
        <v>6062</v>
      </c>
      <c r="M117" s="10">
        <v>6062</v>
      </c>
      <c r="N117" s="8"/>
      <c r="Q117" s="15"/>
    </row>
    <row r="118" spans="1:17" ht="14.1" customHeight="1">
      <c r="A118" s="430"/>
      <c r="B118" s="444"/>
      <c r="C118" s="445"/>
      <c r="D118" s="123"/>
      <c r="E118" s="306">
        <v>1200</v>
      </c>
      <c r="F118" s="307">
        <v>150</v>
      </c>
      <c r="G118" s="384">
        <v>170</v>
      </c>
      <c r="H118" s="328">
        <v>4</v>
      </c>
      <c r="I118" s="310">
        <f t="shared" si="17"/>
        <v>0.72</v>
      </c>
      <c r="J118" s="310">
        <f t="shared" si="18"/>
        <v>0.12239999999999999</v>
      </c>
      <c r="K118" s="312">
        <f t="shared" si="19"/>
        <v>1030.54</v>
      </c>
      <c r="L118" s="270">
        <f t="shared" si="13"/>
        <v>6062</v>
      </c>
      <c r="M118" s="10">
        <v>6062</v>
      </c>
      <c r="N118" s="8"/>
      <c r="Q118" s="15"/>
    </row>
    <row r="119" spans="1:17" ht="14.1" customHeight="1">
      <c r="A119" s="430"/>
      <c r="B119" s="444"/>
      <c r="C119" s="445"/>
      <c r="D119" s="123"/>
      <c r="E119" s="306">
        <v>1200</v>
      </c>
      <c r="F119" s="307">
        <v>150</v>
      </c>
      <c r="G119" s="384">
        <v>180</v>
      </c>
      <c r="H119" s="328">
        <v>4</v>
      </c>
      <c r="I119" s="310">
        <f t="shared" si="17"/>
        <v>0.72</v>
      </c>
      <c r="J119" s="310">
        <f t="shared" si="18"/>
        <v>0.12959999999999999</v>
      </c>
      <c r="K119" s="312">
        <f t="shared" si="19"/>
        <v>1091.1600000000001</v>
      </c>
      <c r="L119" s="270">
        <f t="shared" si="13"/>
        <v>6062</v>
      </c>
      <c r="M119" s="10">
        <v>6062</v>
      </c>
      <c r="N119" s="8"/>
      <c r="Q119" s="15"/>
    </row>
    <row r="120" spans="1:17" ht="14.1" customHeight="1">
      <c r="A120" s="430"/>
      <c r="B120" s="444"/>
      <c r="C120" s="445"/>
      <c r="D120" s="123"/>
      <c r="E120" s="306">
        <v>1200</v>
      </c>
      <c r="F120" s="307">
        <v>150</v>
      </c>
      <c r="G120" s="384">
        <v>190</v>
      </c>
      <c r="H120" s="309">
        <v>4</v>
      </c>
      <c r="I120" s="310">
        <f t="shared" si="17"/>
        <v>0.72</v>
      </c>
      <c r="J120" s="310">
        <f t="shared" si="18"/>
        <v>0.1368</v>
      </c>
      <c r="K120" s="312">
        <f t="shared" si="19"/>
        <v>1151.78</v>
      </c>
      <c r="L120" s="312">
        <f t="shared" si="13"/>
        <v>6062</v>
      </c>
      <c r="M120" s="33">
        <v>6062</v>
      </c>
      <c r="N120" s="8"/>
      <c r="Q120" s="15"/>
    </row>
    <row r="121" spans="1:17" ht="14.1" customHeight="1">
      <c r="A121" s="438"/>
      <c r="B121" s="439"/>
      <c r="C121" s="440"/>
      <c r="D121" s="295"/>
      <c r="E121" s="313">
        <v>1200</v>
      </c>
      <c r="F121" s="314">
        <v>150</v>
      </c>
      <c r="G121" s="385">
        <v>200</v>
      </c>
      <c r="H121" s="316">
        <v>4</v>
      </c>
      <c r="I121" s="317">
        <f t="shared" si="17"/>
        <v>0.72</v>
      </c>
      <c r="J121" s="317">
        <f t="shared" si="18"/>
        <v>0.14399999999999999</v>
      </c>
      <c r="K121" s="319">
        <f t="shared" si="19"/>
        <v>1212.4000000000001</v>
      </c>
      <c r="L121" s="319">
        <f t="shared" si="13"/>
        <v>6062</v>
      </c>
      <c r="M121" s="34">
        <v>6062</v>
      </c>
      <c r="N121" s="8"/>
      <c r="Q121" s="15"/>
    </row>
    <row r="122" spans="1:17" ht="15.95" customHeight="1">
      <c r="A122" s="300"/>
      <c r="B122" s="88"/>
      <c r="C122" s="88"/>
      <c r="D122" s="154"/>
      <c r="E122" s="88"/>
      <c r="F122" s="88"/>
      <c r="G122" s="88"/>
      <c r="H122" s="88"/>
      <c r="I122" s="88"/>
      <c r="J122" s="88"/>
      <c r="K122" s="93"/>
      <c r="L122" s="93"/>
      <c r="M122" s="7"/>
      <c r="N122" s="8"/>
      <c r="Q122" s="15"/>
    </row>
    <row r="123" spans="1:17" ht="15.95" customHeight="1">
      <c r="A123" s="155" t="s">
        <v>16</v>
      </c>
      <c r="B123" s="155"/>
      <c r="C123" s="155"/>
      <c r="D123" s="155"/>
      <c r="E123" s="155"/>
      <c r="F123" s="155"/>
      <c r="G123" s="155"/>
      <c r="H123" s="155"/>
      <c r="I123" s="156"/>
      <c r="J123" s="156"/>
      <c r="K123" s="157"/>
      <c r="L123" s="157"/>
      <c r="M123" s="35"/>
      <c r="N123" s="8"/>
    </row>
    <row r="124" spans="1:17" ht="15.95" customHeight="1">
      <c r="A124" s="453" t="s">
        <v>33</v>
      </c>
      <c r="B124" s="453"/>
      <c r="C124" s="453"/>
      <c r="D124" s="453"/>
      <c r="E124" s="453"/>
      <c r="F124" s="453"/>
      <c r="G124" s="453"/>
      <c r="H124" s="453"/>
      <c r="I124" s="453"/>
      <c r="J124" s="453"/>
      <c r="K124" s="156"/>
      <c r="L124" s="156"/>
      <c r="M124" s="36"/>
      <c r="N124" s="8"/>
    </row>
    <row r="125" spans="1:17" s="39" customFormat="1" ht="15.95" customHeight="1">
      <c r="A125" s="454" t="s">
        <v>29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159" t="s">
        <v>269</v>
      </c>
      <c r="L125" s="159"/>
      <c r="M125" s="37"/>
      <c r="N125" s="38"/>
      <c r="P125" s="43"/>
    </row>
    <row r="126" spans="1:17" s="39" customFormat="1" ht="15.95" customHeight="1">
      <c r="A126" s="452" t="s">
        <v>30</v>
      </c>
      <c r="B126" s="452"/>
      <c r="C126" s="452"/>
      <c r="D126" s="452"/>
      <c r="E126" s="452"/>
      <c r="F126" s="452"/>
      <c r="G126" s="452"/>
      <c r="H126" s="452"/>
      <c r="I126" s="452"/>
      <c r="J126" s="452"/>
      <c r="K126" s="468" t="s">
        <v>270</v>
      </c>
      <c r="L126" s="468"/>
      <c r="M126" s="40"/>
      <c r="N126" s="38"/>
      <c r="P126" s="43"/>
    </row>
    <row r="127" spans="1:17" ht="15.95" customHeight="1">
      <c r="A127" s="452"/>
      <c r="B127" s="452"/>
      <c r="C127" s="452"/>
      <c r="D127" s="452"/>
      <c r="E127" s="452"/>
      <c r="F127" s="452"/>
      <c r="G127" s="452"/>
      <c r="H127" s="452"/>
      <c r="I127" s="452"/>
      <c r="J127" s="452"/>
      <c r="K127" s="242" t="s">
        <v>264</v>
      </c>
      <c r="L127" s="162"/>
      <c r="M127" s="40"/>
      <c r="N127" s="8"/>
    </row>
    <row r="128" spans="1:17">
      <c r="K128" s="159"/>
      <c r="L128" s="162"/>
      <c r="N128" s="8"/>
    </row>
    <row r="129" spans="14:14">
      <c r="N129" s="8"/>
    </row>
    <row r="130" spans="14:14">
      <c r="N130" s="8"/>
    </row>
    <row r="131" spans="14:14">
      <c r="N131" s="8"/>
    </row>
    <row r="132" spans="14:14">
      <c r="N132" s="8"/>
    </row>
    <row r="133" spans="14:14">
      <c r="N133" s="8"/>
    </row>
    <row r="134" spans="14:14">
      <c r="N134" s="8"/>
    </row>
    <row r="135" spans="14:14">
      <c r="N135" s="8"/>
    </row>
    <row r="136" spans="14:14">
      <c r="N136" s="8"/>
    </row>
    <row r="137" spans="14:14">
      <c r="N137" s="8"/>
    </row>
    <row r="138" spans="14:14">
      <c r="N138" s="8"/>
    </row>
    <row r="139" spans="14:14">
      <c r="N139" s="8"/>
    </row>
    <row r="140" spans="14:14">
      <c r="N140" s="8"/>
    </row>
    <row r="141" spans="14:14">
      <c r="N141" s="8"/>
    </row>
    <row r="142" spans="14:14">
      <c r="N142" s="8"/>
    </row>
    <row r="143" spans="14:14">
      <c r="N143" s="8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8" sqref="A8:C24"/>
      <pageMargins left="0.78740157480314965" right="0.78740157480314965" top="0.6692913385826772" bottom="0.62992125984251968" header="0.51181102362204722" footer="0.51181102362204722"/>
      <printOptions horizontalCentered="1"/>
      <pageSetup paperSize="9" scale="64" orientation="portrait" r:id="rId1"/>
      <headerFooter alignWithMargins="0"/>
    </customSheetView>
  </customSheetViews>
  <mergeCells count="40">
    <mergeCell ref="A127:J127"/>
    <mergeCell ref="A89:L89"/>
    <mergeCell ref="A126:J126"/>
    <mergeCell ref="K7:L7"/>
    <mergeCell ref="D15:D17"/>
    <mergeCell ref="D75:D77"/>
    <mergeCell ref="D78:D80"/>
    <mergeCell ref="D82:D83"/>
    <mergeCell ref="I7:I8"/>
    <mergeCell ref="A69:L69"/>
    <mergeCell ref="D50:D53"/>
    <mergeCell ref="A70:C71"/>
    <mergeCell ref="A50:C65"/>
    <mergeCell ref="D55:D56"/>
    <mergeCell ref="D60:D62"/>
    <mergeCell ref="A1:L1"/>
    <mergeCell ref="A2:L2"/>
    <mergeCell ref="A3:L3"/>
    <mergeCell ref="A4:L4"/>
    <mergeCell ref="J7:J8"/>
    <mergeCell ref="H7:H8"/>
    <mergeCell ref="A7:C8"/>
    <mergeCell ref="D18:D21"/>
    <mergeCell ref="D12:D13"/>
    <mergeCell ref="A9:L9"/>
    <mergeCell ref="E7:G7"/>
    <mergeCell ref="D7:D8"/>
    <mergeCell ref="D10:D11"/>
    <mergeCell ref="K126:L126"/>
    <mergeCell ref="D57:D59"/>
    <mergeCell ref="A29:C49"/>
    <mergeCell ref="D31:D32"/>
    <mergeCell ref="A10:C28"/>
    <mergeCell ref="A125:J125"/>
    <mergeCell ref="A124:J124"/>
    <mergeCell ref="A72:L72"/>
    <mergeCell ref="A73:C88"/>
    <mergeCell ref="D94:D96"/>
    <mergeCell ref="D110:D112"/>
    <mergeCell ref="A90:C121"/>
  </mergeCells>
  <phoneticPr fontId="0" type="noConversion"/>
  <hyperlinks>
    <hyperlink ref="K127" r:id="rId2"/>
  </hyperlinks>
  <printOptions horizontalCentered="1"/>
  <pageMargins left="0.78740157480314965" right="0.78740157480314965" top="0.6692913385826772" bottom="0.62992125984251968" header="0.51181102362204722" footer="0.51181102362204722"/>
  <pageSetup paperSize="9" scale="42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view="pageBreakPreview" zoomScale="75" zoomScaleNormal="85" zoomScaleSheetLayoutView="75" workbookViewId="0">
      <pane ySplit="8" topLeftCell="A9" activePane="bottomLeft" state="frozen"/>
      <selection activeCell="A32" sqref="A32"/>
      <selection pane="bottomLeft" activeCell="H5" sqref="H5"/>
    </sheetView>
  </sheetViews>
  <sheetFormatPr defaultRowHeight="12.75"/>
  <cols>
    <col min="1" max="1" width="7.7109375" style="23" customWidth="1"/>
    <col min="2" max="3" width="7.7109375" style="9" customWidth="1"/>
    <col min="4" max="4" width="39.7109375" style="9" customWidth="1"/>
    <col min="5" max="7" width="8.7109375" style="9" customWidth="1"/>
    <col min="8" max="10" width="10.28515625" style="9" customWidth="1"/>
    <col min="11" max="12" width="10.7109375" style="7" customWidth="1"/>
    <col min="13" max="13" width="9.140625" style="9" hidden="1" customWidth="1"/>
    <col min="14" max="16384" width="9.140625" style="9"/>
  </cols>
  <sheetData>
    <row r="1" spans="1:17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</row>
    <row r="2" spans="1:17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</row>
    <row r="3" spans="1:17" ht="15" customHeight="1">
      <c r="A3" s="415" t="s">
        <v>21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7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7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7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19"/>
      <c r="N6" s="15"/>
      <c r="O6" s="29"/>
      <c r="Q6" s="29"/>
    </row>
    <row r="7" spans="1:17" s="21" customFormat="1" ht="14.1" customHeight="1">
      <c r="A7" s="463" t="s">
        <v>1</v>
      </c>
      <c r="B7" s="486"/>
      <c r="C7" s="487"/>
      <c r="D7" s="465" t="s">
        <v>2</v>
      </c>
      <c r="E7" s="423" t="s">
        <v>3</v>
      </c>
      <c r="F7" s="471"/>
      <c r="G7" s="472"/>
      <c r="H7" s="461" t="s">
        <v>4</v>
      </c>
      <c r="I7" s="461" t="s">
        <v>5</v>
      </c>
      <c r="J7" s="461" t="s">
        <v>6</v>
      </c>
      <c r="K7" s="459" t="s">
        <v>265</v>
      </c>
      <c r="L7" s="469"/>
      <c r="M7" s="20"/>
      <c r="N7" s="20"/>
      <c r="O7" s="20"/>
      <c r="P7" s="20"/>
    </row>
    <row r="8" spans="1:17" s="21" customFormat="1" ht="14.1" customHeight="1">
      <c r="A8" s="488"/>
      <c r="B8" s="489"/>
      <c r="C8" s="490"/>
      <c r="D8" s="470"/>
      <c r="E8" s="102" t="s">
        <v>7</v>
      </c>
      <c r="F8" s="103" t="s">
        <v>8</v>
      </c>
      <c r="G8" s="104" t="s">
        <v>9</v>
      </c>
      <c r="H8" s="470"/>
      <c r="I8" s="470"/>
      <c r="J8" s="470"/>
      <c r="K8" s="105" t="s">
        <v>266</v>
      </c>
      <c r="L8" s="106" t="s">
        <v>267</v>
      </c>
      <c r="M8" s="20"/>
      <c r="N8" s="20"/>
      <c r="O8" s="20"/>
      <c r="P8" s="20"/>
    </row>
    <row r="9" spans="1:17" s="21" customFormat="1" ht="15.95" customHeight="1">
      <c r="A9" s="423" t="s">
        <v>45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51"/>
      <c r="M9" s="20"/>
      <c r="N9" s="20"/>
      <c r="O9" s="20"/>
      <c r="P9" s="20"/>
    </row>
    <row r="10" spans="1:17" ht="14.1" customHeight="1">
      <c r="A10" s="427" t="s">
        <v>117</v>
      </c>
      <c r="B10" s="428"/>
      <c r="C10" s="429"/>
      <c r="D10" s="446" t="s">
        <v>68</v>
      </c>
      <c r="E10" s="301">
        <v>1000</v>
      </c>
      <c r="F10" s="302">
        <v>600</v>
      </c>
      <c r="G10" s="303">
        <v>50</v>
      </c>
      <c r="H10" s="304">
        <v>6</v>
      </c>
      <c r="I10" s="305">
        <f>E10*F10*H10/1000000</f>
        <v>3.6</v>
      </c>
      <c r="J10" s="305">
        <f>E10*F10*G10*H10/1000000000</f>
        <v>0.18</v>
      </c>
      <c r="K10" s="269">
        <f t="shared" ref="K10:K23" si="0">L10*J10/I10</f>
        <v>224.39999999999998</v>
      </c>
      <c r="L10" s="269">
        <f>M10*(100%-$L$6)</f>
        <v>4488</v>
      </c>
      <c r="M10" s="5">
        <v>4488</v>
      </c>
      <c r="N10" s="8"/>
    </row>
    <row r="11" spans="1:17" ht="14.1" customHeight="1">
      <c r="A11" s="430"/>
      <c r="B11" s="431"/>
      <c r="C11" s="432"/>
      <c r="D11" s="447"/>
      <c r="E11" s="306">
        <v>1000</v>
      </c>
      <c r="F11" s="307">
        <v>600</v>
      </c>
      <c r="G11" s="308">
        <v>60</v>
      </c>
      <c r="H11" s="309">
        <v>6</v>
      </c>
      <c r="I11" s="310">
        <f>E11*F11*H11/1000000</f>
        <v>3.6</v>
      </c>
      <c r="J11" s="310">
        <f>E11*F11*G11*H11/1000000000</f>
        <v>0.216</v>
      </c>
      <c r="K11" s="311">
        <f t="shared" si="0"/>
        <v>269.27999999999997</v>
      </c>
      <c r="L11" s="312">
        <f t="shared" ref="L11:L28" si="1">M11*(100%-$L$6)</f>
        <v>4488</v>
      </c>
      <c r="M11" s="33">
        <v>4488</v>
      </c>
      <c r="N11" s="8"/>
    </row>
    <row r="12" spans="1:17" ht="14.1" customHeight="1">
      <c r="A12" s="422"/>
      <c r="B12" s="431"/>
      <c r="C12" s="432"/>
      <c r="D12" s="123"/>
      <c r="E12" s="306">
        <v>1000</v>
      </c>
      <c r="F12" s="307">
        <v>600</v>
      </c>
      <c r="G12" s="308">
        <v>70</v>
      </c>
      <c r="H12" s="309">
        <v>4</v>
      </c>
      <c r="I12" s="310">
        <f>E12*F12*H12/1000000</f>
        <v>2.4</v>
      </c>
      <c r="J12" s="310">
        <f>E12*F12*G12*H12/1000000000</f>
        <v>0.16800000000000001</v>
      </c>
      <c r="K12" s="311">
        <f t="shared" si="0"/>
        <v>314.16000000000003</v>
      </c>
      <c r="L12" s="312">
        <f t="shared" si="1"/>
        <v>4488</v>
      </c>
      <c r="M12" s="33">
        <v>4488</v>
      </c>
      <c r="N12" s="8"/>
    </row>
    <row r="13" spans="1:17" ht="14.1" customHeight="1">
      <c r="A13" s="422"/>
      <c r="B13" s="431"/>
      <c r="C13" s="432"/>
      <c r="D13" s="123"/>
      <c r="E13" s="306">
        <v>1000</v>
      </c>
      <c r="F13" s="307">
        <v>600</v>
      </c>
      <c r="G13" s="308">
        <v>80</v>
      </c>
      <c r="H13" s="309">
        <v>4</v>
      </c>
      <c r="I13" s="310">
        <f>E13*F13*H13/1000000</f>
        <v>2.4</v>
      </c>
      <c r="J13" s="310">
        <f>E13*F13*G13*H13/1000000000</f>
        <v>0.192</v>
      </c>
      <c r="K13" s="311">
        <f t="shared" si="0"/>
        <v>359.04</v>
      </c>
      <c r="L13" s="312">
        <f t="shared" si="1"/>
        <v>4488</v>
      </c>
      <c r="M13" s="33">
        <v>4488</v>
      </c>
      <c r="N13" s="8"/>
    </row>
    <row r="14" spans="1:17" ht="14.1" customHeight="1">
      <c r="A14" s="422"/>
      <c r="B14" s="431"/>
      <c r="C14" s="432"/>
      <c r="D14" s="123"/>
      <c r="E14" s="306">
        <v>1000</v>
      </c>
      <c r="F14" s="307">
        <v>600</v>
      </c>
      <c r="G14" s="308">
        <v>90</v>
      </c>
      <c r="H14" s="309">
        <v>4</v>
      </c>
      <c r="I14" s="310">
        <f t="shared" ref="I14:I23" si="2">E14*F14*H14/1000000</f>
        <v>2.4</v>
      </c>
      <c r="J14" s="310">
        <f t="shared" ref="J14:J23" si="3">E14*F14*G14*H14/1000000000</f>
        <v>0.216</v>
      </c>
      <c r="K14" s="311">
        <f t="shared" si="0"/>
        <v>403.92</v>
      </c>
      <c r="L14" s="312">
        <f t="shared" si="1"/>
        <v>4488</v>
      </c>
      <c r="M14" s="33">
        <v>4488</v>
      </c>
      <c r="N14" s="8"/>
    </row>
    <row r="15" spans="1:17" ht="14.1" customHeight="1">
      <c r="A15" s="422"/>
      <c r="B15" s="431"/>
      <c r="C15" s="432"/>
      <c r="D15" s="123"/>
      <c r="E15" s="306">
        <v>1000</v>
      </c>
      <c r="F15" s="307">
        <v>600</v>
      </c>
      <c r="G15" s="308">
        <v>100</v>
      </c>
      <c r="H15" s="309">
        <v>3</v>
      </c>
      <c r="I15" s="310">
        <f t="shared" si="2"/>
        <v>1.8</v>
      </c>
      <c r="J15" s="310">
        <f t="shared" si="3"/>
        <v>0.18</v>
      </c>
      <c r="K15" s="311">
        <f t="shared" si="0"/>
        <v>448.79999999999995</v>
      </c>
      <c r="L15" s="312">
        <f t="shared" si="1"/>
        <v>4488</v>
      </c>
      <c r="M15" s="33">
        <v>4488</v>
      </c>
      <c r="N15" s="8"/>
    </row>
    <row r="16" spans="1:17" ht="14.1" customHeight="1">
      <c r="A16" s="422"/>
      <c r="B16" s="431"/>
      <c r="C16" s="432"/>
      <c r="D16" s="123"/>
      <c r="E16" s="306">
        <v>1000</v>
      </c>
      <c r="F16" s="307">
        <v>600</v>
      </c>
      <c r="G16" s="308">
        <v>110</v>
      </c>
      <c r="H16" s="309">
        <v>3</v>
      </c>
      <c r="I16" s="310">
        <f t="shared" si="2"/>
        <v>1.8</v>
      </c>
      <c r="J16" s="310">
        <f t="shared" si="3"/>
        <v>0.19800000000000001</v>
      </c>
      <c r="K16" s="311">
        <f t="shared" si="0"/>
        <v>493.68</v>
      </c>
      <c r="L16" s="312">
        <f t="shared" si="1"/>
        <v>4488</v>
      </c>
      <c r="M16" s="33">
        <v>4488</v>
      </c>
      <c r="N16" s="8"/>
    </row>
    <row r="17" spans="1:16" ht="14.1" customHeight="1">
      <c r="A17" s="422"/>
      <c r="B17" s="431"/>
      <c r="C17" s="432"/>
      <c r="D17" s="123"/>
      <c r="E17" s="306">
        <v>1000</v>
      </c>
      <c r="F17" s="307">
        <v>600</v>
      </c>
      <c r="G17" s="308">
        <v>120</v>
      </c>
      <c r="H17" s="309">
        <v>3</v>
      </c>
      <c r="I17" s="310">
        <f t="shared" si="2"/>
        <v>1.8</v>
      </c>
      <c r="J17" s="310">
        <f t="shared" si="3"/>
        <v>0.216</v>
      </c>
      <c r="K17" s="311">
        <f t="shared" si="0"/>
        <v>538.55999999999995</v>
      </c>
      <c r="L17" s="312">
        <f t="shared" si="1"/>
        <v>4488</v>
      </c>
      <c r="M17" s="33">
        <v>4488</v>
      </c>
      <c r="N17" s="8"/>
    </row>
    <row r="18" spans="1:16" ht="14.1" customHeight="1">
      <c r="A18" s="422"/>
      <c r="B18" s="431"/>
      <c r="C18" s="432"/>
      <c r="D18" s="123"/>
      <c r="E18" s="306">
        <v>1000</v>
      </c>
      <c r="F18" s="307">
        <v>600</v>
      </c>
      <c r="G18" s="308">
        <v>130</v>
      </c>
      <c r="H18" s="309">
        <v>2</v>
      </c>
      <c r="I18" s="310">
        <f t="shared" si="2"/>
        <v>1.2</v>
      </c>
      <c r="J18" s="310">
        <f t="shared" si="3"/>
        <v>0.156</v>
      </c>
      <c r="K18" s="311">
        <f t="shared" si="0"/>
        <v>583.44000000000005</v>
      </c>
      <c r="L18" s="312">
        <f t="shared" si="1"/>
        <v>4488</v>
      </c>
      <c r="M18" s="33">
        <v>4488</v>
      </c>
      <c r="N18" s="8"/>
    </row>
    <row r="19" spans="1:16" ht="14.1" customHeight="1">
      <c r="A19" s="422"/>
      <c r="B19" s="431"/>
      <c r="C19" s="432"/>
      <c r="D19" s="123"/>
      <c r="E19" s="306">
        <v>1000</v>
      </c>
      <c r="F19" s="307">
        <v>600</v>
      </c>
      <c r="G19" s="308">
        <v>140</v>
      </c>
      <c r="H19" s="309">
        <v>2</v>
      </c>
      <c r="I19" s="310">
        <f t="shared" si="2"/>
        <v>1.2</v>
      </c>
      <c r="J19" s="310">
        <f t="shared" si="3"/>
        <v>0.16800000000000001</v>
      </c>
      <c r="K19" s="311">
        <f t="shared" si="0"/>
        <v>628.32000000000005</v>
      </c>
      <c r="L19" s="312">
        <f t="shared" si="1"/>
        <v>4488</v>
      </c>
      <c r="M19" s="33">
        <v>4488</v>
      </c>
      <c r="N19" s="8"/>
    </row>
    <row r="20" spans="1:16" ht="14.1" customHeight="1">
      <c r="A20" s="422"/>
      <c r="B20" s="431"/>
      <c r="C20" s="432"/>
      <c r="D20" s="123"/>
      <c r="E20" s="306">
        <v>1000</v>
      </c>
      <c r="F20" s="307">
        <v>600</v>
      </c>
      <c r="G20" s="308">
        <v>150</v>
      </c>
      <c r="H20" s="309">
        <v>2</v>
      </c>
      <c r="I20" s="310">
        <f t="shared" si="2"/>
        <v>1.2</v>
      </c>
      <c r="J20" s="310">
        <f t="shared" si="3"/>
        <v>0.18</v>
      </c>
      <c r="K20" s="311">
        <f>L20*J20/I20</f>
        <v>673.19999999999993</v>
      </c>
      <c r="L20" s="312">
        <f t="shared" si="1"/>
        <v>4488</v>
      </c>
      <c r="M20" s="33">
        <v>4488</v>
      </c>
      <c r="N20" s="59"/>
    </row>
    <row r="21" spans="1:16" ht="14.1" customHeight="1">
      <c r="A21" s="422"/>
      <c r="B21" s="431"/>
      <c r="C21" s="432"/>
      <c r="D21" s="123"/>
      <c r="E21" s="306">
        <v>1000</v>
      </c>
      <c r="F21" s="307">
        <v>600</v>
      </c>
      <c r="G21" s="308">
        <v>160</v>
      </c>
      <c r="H21" s="309">
        <v>2</v>
      </c>
      <c r="I21" s="310">
        <f t="shared" si="2"/>
        <v>1.2</v>
      </c>
      <c r="J21" s="310">
        <f t="shared" si="3"/>
        <v>0.192</v>
      </c>
      <c r="K21" s="311">
        <f t="shared" si="0"/>
        <v>718.08</v>
      </c>
      <c r="L21" s="312">
        <f t="shared" si="1"/>
        <v>4488</v>
      </c>
      <c r="M21" s="33">
        <v>4488</v>
      </c>
      <c r="N21" s="8"/>
    </row>
    <row r="22" spans="1:16" ht="14.1" customHeight="1">
      <c r="A22" s="422"/>
      <c r="B22" s="431"/>
      <c r="C22" s="432"/>
      <c r="D22" s="123"/>
      <c r="E22" s="306">
        <v>1000</v>
      </c>
      <c r="F22" s="307">
        <v>600</v>
      </c>
      <c r="G22" s="308">
        <v>170</v>
      </c>
      <c r="H22" s="309">
        <v>2</v>
      </c>
      <c r="I22" s="310">
        <f t="shared" si="2"/>
        <v>1.2</v>
      </c>
      <c r="J22" s="310">
        <f t="shared" si="3"/>
        <v>0.20399999999999999</v>
      </c>
      <c r="K22" s="311">
        <f t="shared" si="0"/>
        <v>762.95999999999992</v>
      </c>
      <c r="L22" s="312">
        <f t="shared" si="1"/>
        <v>4488</v>
      </c>
      <c r="M22" s="33">
        <v>4488</v>
      </c>
      <c r="N22" s="8"/>
    </row>
    <row r="23" spans="1:16" ht="14.1" customHeight="1">
      <c r="A23" s="433"/>
      <c r="B23" s="434"/>
      <c r="C23" s="435"/>
      <c r="D23" s="295"/>
      <c r="E23" s="313">
        <v>1000</v>
      </c>
      <c r="F23" s="314">
        <v>600</v>
      </c>
      <c r="G23" s="315">
        <v>180</v>
      </c>
      <c r="H23" s="316">
        <v>2</v>
      </c>
      <c r="I23" s="317">
        <f t="shared" si="2"/>
        <v>1.2</v>
      </c>
      <c r="J23" s="317">
        <f t="shared" si="3"/>
        <v>0.216</v>
      </c>
      <c r="K23" s="318">
        <f t="shared" si="0"/>
        <v>807.84</v>
      </c>
      <c r="L23" s="319">
        <f t="shared" si="1"/>
        <v>4488</v>
      </c>
      <c r="M23" s="34">
        <v>4488</v>
      </c>
      <c r="N23" s="8"/>
    </row>
    <row r="24" spans="1:16" s="21" customFormat="1" ht="15.95" customHeight="1">
      <c r="A24" s="464" t="s">
        <v>22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8"/>
      <c r="M24" s="3"/>
      <c r="N24" s="8"/>
      <c r="O24" s="20"/>
      <c r="P24" s="20"/>
    </row>
    <row r="25" spans="1:16" ht="14.1" customHeight="1">
      <c r="A25" s="427" t="s">
        <v>48</v>
      </c>
      <c r="B25" s="504"/>
      <c r="C25" s="505"/>
      <c r="D25" s="509" t="s">
        <v>46</v>
      </c>
      <c r="E25" s="497"/>
      <c r="F25" s="499"/>
      <c r="G25" s="513"/>
      <c r="H25" s="501"/>
      <c r="I25" s="495"/>
      <c r="J25" s="495"/>
      <c r="K25" s="493"/>
      <c r="L25" s="491">
        <f t="shared" si="1"/>
        <v>7449</v>
      </c>
      <c r="M25" s="511">
        <v>7449</v>
      </c>
      <c r="N25" s="8"/>
    </row>
    <row r="26" spans="1:16" ht="14.1" customHeight="1">
      <c r="A26" s="506"/>
      <c r="B26" s="507"/>
      <c r="C26" s="508"/>
      <c r="D26" s="510"/>
      <c r="E26" s="498"/>
      <c r="F26" s="500"/>
      <c r="G26" s="514"/>
      <c r="H26" s="502"/>
      <c r="I26" s="496"/>
      <c r="J26" s="496"/>
      <c r="K26" s="494"/>
      <c r="L26" s="492">
        <f t="shared" si="1"/>
        <v>0</v>
      </c>
      <c r="M26" s="512"/>
      <c r="N26" s="8"/>
    </row>
    <row r="27" spans="1:16" ht="14.1" customHeight="1">
      <c r="A27" s="427" t="s">
        <v>49</v>
      </c>
      <c r="B27" s="504"/>
      <c r="C27" s="505"/>
      <c r="D27" s="509" t="s">
        <v>47</v>
      </c>
      <c r="E27" s="497"/>
      <c r="F27" s="499"/>
      <c r="G27" s="513"/>
      <c r="H27" s="501"/>
      <c r="I27" s="495"/>
      <c r="J27" s="495"/>
      <c r="K27" s="493"/>
      <c r="L27" s="491">
        <f t="shared" si="1"/>
        <v>5321</v>
      </c>
      <c r="M27" s="511">
        <v>5321</v>
      </c>
      <c r="N27" s="8"/>
      <c r="O27" s="44"/>
    </row>
    <row r="28" spans="1:16" ht="14.1" customHeight="1">
      <c r="A28" s="506"/>
      <c r="B28" s="507"/>
      <c r="C28" s="508"/>
      <c r="D28" s="510"/>
      <c r="E28" s="498"/>
      <c r="F28" s="500"/>
      <c r="G28" s="514"/>
      <c r="H28" s="502"/>
      <c r="I28" s="496"/>
      <c r="J28" s="496"/>
      <c r="K28" s="494"/>
      <c r="L28" s="492">
        <f t="shared" si="1"/>
        <v>0</v>
      </c>
      <c r="M28" s="512"/>
      <c r="N28" s="8"/>
    </row>
    <row r="29" spans="1:16" ht="15.95" customHeight="1">
      <c r="A29" s="300"/>
      <c r="B29" s="88"/>
      <c r="C29" s="88"/>
      <c r="D29" s="88"/>
      <c r="E29" s="88"/>
      <c r="F29" s="88"/>
      <c r="G29" s="88"/>
      <c r="H29" s="88"/>
      <c r="I29" s="88"/>
      <c r="J29" s="88"/>
      <c r="K29" s="162"/>
      <c r="L29" s="162"/>
    </row>
    <row r="30" spans="1:16" ht="15.95" customHeight="1">
      <c r="A30" s="155" t="s">
        <v>16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6"/>
      <c r="L30" s="156"/>
    </row>
    <row r="31" spans="1:16" ht="15.95" customHeight="1">
      <c r="A31" s="453" t="s">
        <v>34</v>
      </c>
      <c r="B31" s="453"/>
      <c r="C31" s="453"/>
      <c r="D31" s="453"/>
      <c r="E31" s="453"/>
      <c r="F31" s="453"/>
      <c r="G31" s="453"/>
      <c r="H31" s="453"/>
      <c r="I31" s="453"/>
      <c r="J31" s="453"/>
      <c r="K31" s="159"/>
      <c r="L31" s="159"/>
    </row>
    <row r="32" spans="1:16" ht="15.95" customHeight="1">
      <c r="A32" s="454" t="s">
        <v>29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68"/>
      <c r="L32" s="468"/>
    </row>
    <row r="33" spans="1:12" ht="15.95" customHeight="1">
      <c r="A33" s="452" t="s">
        <v>67</v>
      </c>
      <c r="B33" s="452"/>
      <c r="C33" s="452"/>
      <c r="D33" s="452"/>
      <c r="E33" s="452"/>
      <c r="F33" s="452"/>
      <c r="G33" s="452"/>
      <c r="H33" s="452"/>
      <c r="I33" s="452"/>
      <c r="J33" s="452"/>
      <c r="K33" s="161"/>
      <c r="L33" s="162"/>
    </row>
    <row r="34" spans="1:12" ht="15.95" customHeight="1">
      <c r="A34" s="503" t="s">
        <v>31</v>
      </c>
      <c r="B34" s="503"/>
      <c r="C34" s="503"/>
      <c r="D34" s="503"/>
      <c r="E34" s="503"/>
      <c r="F34" s="503"/>
      <c r="G34" s="503"/>
      <c r="H34" s="503"/>
      <c r="I34" s="503"/>
      <c r="J34" s="503"/>
      <c r="K34" s="161"/>
      <c r="L34" s="162"/>
    </row>
    <row r="35" spans="1:12" ht="15.95" customHeight="1">
      <c r="A35" s="503" t="s">
        <v>32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</row>
    <row r="36" spans="1:12" ht="15.95" customHeight="1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93"/>
      <c r="L36" s="93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4" sqref="A4:L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portrait" r:id="rId1"/>
      <headerFooter alignWithMargins="0"/>
    </customSheetView>
  </customSheetViews>
  <mergeCells count="44">
    <mergeCell ref="M25:M26"/>
    <mergeCell ref="M27:M28"/>
    <mergeCell ref="G27:G28"/>
    <mergeCell ref="G25:G26"/>
    <mergeCell ref="K27:K28"/>
    <mergeCell ref="I27:I28"/>
    <mergeCell ref="J27:J28"/>
    <mergeCell ref="H27:H28"/>
    <mergeCell ref="L27:L28"/>
    <mergeCell ref="A36:J36"/>
    <mergeCell ref="E27:E28"/>
    <mergeCell ref="F25:F26"/>
    <mergeCell ref="H25:H26"/>
    <mergeCell ref="I25:I26"/>
    <mergeCell ref="A35:L35"/>
    <mergeCell ref="A33:J33"/>
    <mergeCell ref="A34:J34"/>
    <mergeCell ref="A31:J31"/>
    <mergeCell ref="A32:J32"/>
    <mergeCell ref="K32:L32"/>
    <mergeCell ref="F27:F28"/>
    <mergeCell ref="A27:C28"/>
    <mergeCell ref="D27:D28"/>
    <mergeCell ref="D25:D26"/>
    <mergeCell ref="A25:C26"/>
    <mergeCell ref="A9:L9"/>
    <mergeCell ref="E7:G7"/>
    <mergeCell ref="H7:H8"/>
    <mergeCell ref="I7:I8"/>
    <mergeCell ref="J7:J8"/>
    <mergeCell ref="K7:L7"/>
    <mergeCell ref="A10:C23"/>
    <mergeCell ref="D10:D11"/>
    <mergeCell ref="A24:L24"/>
    <mergeCell ref="L25:L26"/>
    <mergeCell ref="K25:K26"/>
    <mergeCell ref="J25:J26"/>
    <mergeCell ref="E25:E26"/>
    <mergeCell ref="A1:L1"/>
    <mergeCell ref="A2:L2"/>
    <mergeCell ref="A3:L3"/>
    <mergeCell ref="A4:L4"/>
    <mergeCell ref="A7:C8"/>
    <mergeCell ref="D7:D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showGridLines="0" view="pageBreakPreview" zoomScale="85" zoomScaleNormal="75" zoomScaleSheetLayoutView="85" workbookViewId="0">
      <pane ySplit="8" topLeftCell="A9" activePane="bottomLeft" state="frozen"/>
      <selection activeCell="A32" sqref="A32:J32"/>
      <selection pane="bottomLeft" activeCell="F18" sqref="F18"/>
    </sheetView>
  </sheetViews>
  <sheetFormatPr defaultRowHeight="12.75"/>
  <cols>
    <col min="1" max="1" width="9.7109375" style="23" customWidth="1"/>
    <col min="2" max="3" width="9.7109375" style="9" customWidth="1"/>
    <col min="4" max="4" width="39.7109375" style="9" customWidth="1"/>
    <col min="5" max="7" width="8.7109375" style="9" customWidth="1"/>
    <col min="8" max="10" width="10.7109375" style="9" customWidth="1"/>
    <col min="11" max="12" width="10.7109375" style="15" customWidth="1"/>
    <col min="13" max="13" width="10.7109375" style="15" hidden="1" customWidth="1"/>
    <col min="14" max="14" width="0" style="9" hidden="1" customWidth="1"/>
    <col min="15" max="16384" width="9.140625" style="9"/>
  </cols>
  <sheetData>
    <row r="1" spans="1:17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</row>
    <row r="2" spans="1:17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</row>
    <row r="3" spans="1:17" ht="15" customHeight="1">
      <c r="A3" s="415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6"/>
    </row>
    <row r="4" spans="1:17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5"/>
    </row>
    <row r="5" spans="1:17" ht="1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9"/>
    </row>
    <row r="6" spans="1:17" s="2" customFormat="1" ht="15" customHeight="1">
      <c r="A6" s="90"/>
      <c r="B6" s="87"/>
      <c r="C6" s="87"/>
      <c r="D6" s="87"/>
      <c r="E6" s="87"/>
      <c r="F6" s="87"/>
      <c r="G6" s="87"/>
      <c r="H6" s="87"/>
      <c r="I6" s="87"/>
      <c r="J6" s="87"/>
      <c r="K6" s="91" t="s">
        <v>88</v>
      </c>
      <c r="L6" s="92">
        <v>0</v>
      </c>
      <c r="M6" s="52"/>
    </row>
    <row r="7" spans="1:17" s="21" customFormat="1" ht="14.25" customHeight="1">
      <c r="A7" s="463" t="s">
        <v>1</v>
      </c>
      <c r="B7" s="425"/>
      <c r="C7" s="426"/>
      <c r="D7" s="465"/>
      <c r="E7" s="423" t="s">
        <v>3</v>
      </c>
      <c r="F7" s="424"/>
      <c r="G7" s="451"/>
      <c r="H7" s="461" t="s">
        <v>4</v>
      </c>
      <c r="I7" s="461" t="s">
        <v>5</v>
      </c>
      <c r="J7" s="461" t="s">
        <v>6</v>
      </c>
      <c r="K7" s="459" t="s">
        <v>265</v>
      </c>
      <c r="L7" s="460"/>
      <c r="M7" s="50"/>
    </row>
    <row r="8" spans="1:17" s="21" customFormat="1" ht="16.5" customHeight="1">
      <c r="A8" s="464"/>
      <c r="B8" s="457"/>
      <c r="C8" s="458"/>
      <c r="D8" s="466"/>
      <c r="E8" s="102" t="s">
        <v>7</v>
      </c>
      <c r="F8" s="103" t="s">
        <v>8</v>
      </c>
      <c r="G8" s="104" t="s">
        <v>9</v>
      </c>
      <c r="H8" s="462"/>
      <c r="I8" s="462"/>
      <c r="J8" s="462"/>
      <c r="K8" s="105" t="s">
        <v>266</v>
      </c>
      <c r="L8" s="106" t="s">
        <v>267</v>
      </c>
      <c r="M8" s="22" t="s">
        <v>89</v>
      </c>
    </row>
    <row r="9" spans="1:17" s="21" customFormat="1" ht="15.95" customHeight="1">
      <c r="A9" s="423" t="s">
        <v>56</v>
      </c>
      <c r="B9" s="424"/>
      <c r="C9" s="424"/>
      <c r="D9" s="424"/>
      <c r="E9" s="425"/>
      <c r="F9" s="425"/>
      <c r="G9" s="425"/>
      <c r="H9" s="425"/>
      <c r="I9" s="425"/>
      <c r="J9" s="425"/>
      <c r="K9" s="425"/>
      <c r="L9" s="426"/>
      <c r="M9" s="25"/>
    </row>
    <row r="10" spans="1:17" ht="14.1" customHeight="1">
      <c r="A10" s="427" t="s">
        <v>232</v>
      </c>
      <c r="B10" s="428"/>
      <c r="C10" s="429"/>
      <c r="D10" s="446" t="s">
        <v>235</v>
      </c>
      <c r="E10" s="107">
        <v>1000</v>
      </c>
      <c r="F10" s="108">
        <v>600</v>
      </c>
      <c r="G10" s="283">
        <v>80</v>
      </c>
      <c r="H10" s="284">
        <v>7</v>
      </c>
      <c r="I10" s="111">
        <f t="shared" ref="I10:I56" si="0">E10*F10*H10/1000000</f>
        <v>4.2</v>
      </c>
      <c r="J10" s="111">
        <f t="shared" ref="J10:J56" si="1">E10*F10*G10*H10/1000000000</f>
        <v>0.33600000000000002</v>
      </c>
      <c r="K10" s="113">
        <f t="shared" ref="K10:K27" si="2">L10*J10/I10</f>
        <v>358.32000000000005</v>
      </c>
      <c r="L10" s="113">
        <f>M10*(100%-$L$6)</f>
        <v>4479</v>
      </c>
      <c r="M10" s="14">
        <v>4479</v>
      </c>
      <c r="N10" s="9">
        <f t="shared" ref="N10:N15" si="3">K10/1.18</f>
        <v>303.66101694915261</v>
      </c>
      <c r="Q10" s="15"/>
    </row>
    <row r="11" spans="1:17" ht="14.1" customHeight="1">
      <c r="A11" s="430"/>
      <c r="B11" s="431"/>
      <c r="C11" s="432"/>
      <c r="D11" s="447"/>
      <c r="E11" s="257">
        <v>1000</v>
      </c>
      <c r="F11" s="258">
        <v>600</v>
      </c>
      <c r="G11" s="285">
        <v>90</v>
      </c>
      <c r="H11" s="286">
        <v>6</v>
      </c>
      <c r="I11" s="287">
        <f t="shared" si="0"/>
        <v>3.6</v>
      </c>
      <c r="J11" s="287">
        <f t="shared" si="1"/>
        <v>0.32400000000000001</v>
      </c>
      <c r="K11" s="288">
        <f t="shared" si="2"/>
        <v>374.13</v>
      </c>
      <c r="L11" s="288">
        <f t="shared" ref="L11:L74" si="4">M11*(100%-$L$6)</f>
        <v>4157</v>
      </c>
      <c r="M11" s="4">
        <v>4157</v>
      </c>
      <c r="N11" s="9">
        <f t="shared" si="3"/>
        <v>317.0593220338983</v>
      </c>
      <c r="Q11" s="15"/>
    </row>
    <row r="12" spans="1:17" ht="14.1" customHeight="1">
      <c r="A12" s="430"/>
      <c r="B12" s="431"/>
      <c r="C12" s="432"/>
      <c r="D12" s="447"/>
      <c r="E12" s="257">
        <v>1000</v>
      </c>
      <c r="F12" s="258">
        <v>600</v>
      </c>
      <c r="G12" s="285">
        <v>100</v>
      </c>
      <c r="H12" s="286">
        <v>6</v>
      </c>
      <c r="I12" s="287">
        <f t="shared" si="0"/>
        <v>3.6</v>
      </c>
      <c r="J12" s="287">
        <f t="shared" si="1"/>
        <v>0.36</v>
      </c>
      <c r="K12" s="288">
        <f t="shared" si="2"/>
        <v>384.09999999999997</v>
      </c>
      <c r="L12" s="288">
        <f t="shared" si="4"/>
        <v>3841</v>
      </c>
      <c r="M12" s="4">
        <v>3841</v>
      </c>
      <c r="N12" s="9">
        <f t="shared" si="3"/>
        <v>325.50847457627117</v>
      </c>
      <c r="Q12" s="15"/>
    </row>
    <row r="13" spans="1:17" ht="14.1" customHeight="1">
      <c r="A13" s="422"/>
      <c r="B13" s="431"/>
      <c r="C13" s="432"/>
      <c r="D13" s="447"/>
      <c r="E13" s="257">
        <v>1000</v>
      </c>
      <c r="F13" s="258">
        <v>600</v>
      </c>
      <c r="G13" s="289">
        <v>110</v>
      </c>
      <c r="H13" s="286">
        <v>5</v>
      </c>
      <c r="I13" s="287">
        <f t="shared" si="0"/>
        <v>3</v>
      </c>
      <c r="J13" s="287">
        <f t="shared" si="1"/>
        <v>0.33</v>
      </c>
      <c r="K13" s="288">
        <f t="shared" si="2"/>
        <v>407.66</v>
      </c>
      <c r="L13" s="288">
        <f t="shared" si="4"/>
        <v>3706</v>
      </c>
      <c r="M13" s="4">
        <v>3706</v>
      </c>
      <c r="N13" s="9">
        <f t="shared" si="3"/>
        <v>345.47457627118649</v>
      </c>
      <c r="Q13" s="15"/>
    </row>
    <row r="14" spans="1:17" ht="14.1" customHeight="1">
      <c r="A14" s="422"/>
      <c r="B14" s="431"/>
      <c r="C14" s="432"/>
      <c r="D14" s="447"/>
      <c r="E14" s="257">
        <v>1000</v>
      </c>
      <c r="F14" s="258">
        <v>600</v>
      </c>
      <c r="G14" s="289">
        <v>120</v>
      </c>
      <c r="H14" s="286">
        <v>5</v>
      </c>
      <c r="I14" s="287">
        <f t="shared" si="0"/>
        <v>3</v>
      </c>
      <c r="J14" s="287">
        <f t="shared" si="1"/>
        <v>0.36</v>
      </c>
      <c r="K14" s="288">
        <f t="shared" si="2"/>
        <v>430.68</v>
      </c>
      <c r="L14" s="288">
        <f t="shared" si="4"/>
        <v>3589</v>
      </c>
      <c r="M14" s="4">
        <v>3589</v>
      </c>
      <c r="N14" s="9">
        <f t="shared" si="3"/>
        <v>364.98305084745766</v>
      </c>
      <c r="Q14" s="15"/>
    </row>
    <row r="15" spans="1:17" ht="14.1" customHeight="1">
      <c r="A15" s="422"/>
      <c r="B15" s="431"/>
      <c r="C15" s="432"/>
      <c r="D15" s="447"/>
      <c r="E15" s="257">
        <v>1000</v>
      </c>
      <c r="F15" s="258">
        <v>600</v>
      </c>
      <c r="G15" s="289">
        <v>130</v>
      </c>
      <c r="H15" s="286">
        <v>4</v>
      </c>
      <c r="I15" s="287">
        <f t="shared" si="0"/>
        <v>2.4</v>
      </c>
      <c r="J15" s="287">
        <f t="shared" si="1"/>
        <v>0.312</v>
      </c>
      <c r="K15" s="288">
        <f t="shared" si="2"/>
        <v>454.35</v>
      </c>
      <c r="L15" s="288">
        <f t="shared" si="4"/>
        <v>3495</v>
      </c>
      <c r="M15" s="4">
        <v>3495</v>
      </c>
      <c r="N15" s="9">
        <f t="shared" si="3"/>
        <v>385.04237288135596</v>
      </c>
      <c r="Q15" s="15"/>
    </row>
    <row r="16" spans="1:17" ht="14.1" customHeight="1">
      <c r="A16" s="422"/>
      <c r="B16" s="431"/>
      <c r="C16" s="432"/>
      <c r="D16" s="447"/>
      <c r="E16" s="257">
        <v>1000</v>
      </c>
      <c r="F16" s="258">
        <v>600</v>
      </c>
      <c r="G16" s="289">
        <v>140</v>
      </c>
      <c r="H16" s="286">
        <v>4</v>
      </c>
      <c r="I16" s="287">
        <f t="shared" si="0"/>
        <v>2.4</v>
      </c>
      <c r="J16" s="287">
        <f t="shared" si="1"/>
        <v>0.33600000000000002</v>
      </c>
      <c r="K16" s="288">
        <f t="shared" si="2"/>
        <v>477.26</v>
      </c>
      <c r="L16" s="288">
        <f t="shared" si="4"/>
        <v>3409</v>
      </c>
      <c r="M16" s="4">
        <v>3409</v>
      </c>
      <c r="Q16" s="15"/>
    </row>
    <row r="17" spans="1:17" ht="14.1" customHeight="1">
      <c r="A17" s="422"/>
      <c r="B17" s="431"/>
      <c r="C17" s="432"/>
      <c r="D17" s="447"/>
      <c r="E17" s="257">
        <v>1000</v>
      </c>
      <c r="F17" s="258">
        <v>600</v>
      </c>
      <c r="G17" s="285">
        <v>150</v>
      </c>
      <c r="H17" s="286">
        <v>4</v>
      </c>
      <c r="I17" s="287">
        <f t="shared" si="0"/>
        <v>2.4</v>
      </c>
      <c r="J17" s="287">
        <f t="shared" si="1"/>
        <v>0.36</v>
      </c>
      <c r="K17" s="288">
        <f t="shared" si="2"/>
        <v>501.59999999999997</v>
      </c>
      <c r="L17" s="288">
        <f t="shared" si="4"/>
        <v>3344</v>
      </c>
      <c r="M17" s="4">
        <v>3344</v>
      </c>
      <c r="Q17" s="15"/>
    </row>
    <row r="18" spans="1:17" ht="14.1" customHeight="1">
      <c r="A18" s="422"/>
      <c r="B18" s="431"/>
      <c r="C18" s="432"/>
      <c r="D18" s="88"/>
      <c r="E18" s="257">
        <v>1000</v>
      </c>
      <c r="F18" s="258">
        <v>600</v>
      </c>
      <c r="G18" s="285">
        <v>160</v>
      </c>
      <c r="H18" s="286">
        <v>3</v>
      </c>
      <c r="I18" s="287">
        <f t="shared" si="0"/>
        <v>1.8</v>
      </c>
      <c r="J18" s="287">
        <f t="shared" si="1"/>
        <v>0.28799999999999998</v>
      </c>
      <c r="K18" s="288">
        <f t="shared" si="2"/>
        <v>525.59999999999991</v>
      </c>
      <c r="L18" s="288">
        <f t="shared" si="4"/>
        <v>3285</v>
      </c>
      <c r="M18" s="4">
        <v>3285</v>
      </c>
      <c r="Q18" s="15"/>
    </row>
    <row r="19" spans="1:17" ht="14.1" customHeight="1">
      <c r="A19" s="422"/>
      <c r="B19" s="431"/>
      <c r="C19" s="432"/>
      <c r="D19" s="123" t="s">
        <v>59</v>
      </c>
      <c r="E19" s="257">
        <v>1000</v>
      </c>
      <c r="F19" s="258">
        <v>600</v>
      </c>
      <c r="G19" s="285">
        <v>170</v>
      </c>
      <c r="H19" s="286">
        <v>3</v>
      </c>
      <c r="I19" s="287">
        <f t="shared" si="0"/>
        <v>1.8</v>
      </c>
      <c r="J19" s="287">
        <f t="shared" si="1"/>
        <v>0.30599999999999999</v>
      </c>
      <c r="K19" s="288">
        <f t="shared" si="2"/>
        <v>550.29</v>
      </c>
      <c r="L19" s="288">
        <f t="shared" si="4"/>
        <v>3237</v>
      </c>
      <c r="M19" s="4">
        <v>3237</v>
      </c>
      <c r="Q19" s="15"/>
    </row>
    <row r="20" spans="1:17" ht="14.1" customHeight="1">
      <c r="A20" s="422"/>
      <c r="B20" s="431"/>
      <c r="C20" s="432"/>
      <c r="D20" s="123"/>
      <c r="E20" s="257">
        <v>1000</v>
      </c>
      <c r="F20" s="258">
        <v>600</v>
      </c>
      <c r="G20" s="289">
        <v>180</v>
      </c>
      <c r="H20" s="286">
        <v>3</v>
      </c>
      <c r="I20" s="287">
        <f t="shared" si="0"/>
        <v>1.8</v>
      </c>
      <c r="J20" s="287">
        <f t="shared" si="1"/>
        <v>0.32400000000000001</v>
      </c>
      <c r="K20" s="288">
        <f t="shared" si="2"/>
        <v>574.38</v>
      </c>
      <c r="L20" s="288">
        <f t="shared" si="4"/>
        <v>3191</v>
      </c>
      <c r="M20" s="4">
        <v>3191</v>
      </c>
      <c r="Q20" s="15"/>
    </row>
    <row r="21" spans="1:17" ht="14.1" customHeight="1">
      <c r="A21" s="422"/>
      <c r="B21" s="431"/>
      <c r="C21" s="432"/>
      <c r="D21" s="447" t="s">
        <v>74</v>
      </c>
      <c r="E21" s="257">
        <v>1000</v>
      </c>
      <c r="F21" s="258">
        <v>600</v>
      </c>
      <c r="G21" s="285">
        <v>190</v>
      </c>
      <c r="H21" s="286">
        <v>3</v>
      </c>
      <c r="I21" s="287">
        <f t="shared" si="0"/>
        <v>1.8</v>
      </c>
      <c r="J21" s="287">
        <f t="shared" si="1"/>
        <v>0.34200000000000003</v>
      </c>
      <c r="K21" s="288">
        <f t="shared" si="2"/>
        <v>599.44999999999993</v>
      </c>
      <c r="L21" s="288">
        <f t="shared" si="4"/>
        <v>3155</v>
      </c>
      <c r="M21" s="4">
        <v>3155</v>
      </c>
      <c r="Q21" s="15"/>
    </row>
    <row r="22" spans="1:17" ht="14.1" customHeight="1">
      <c r="A22" s="422"/>
      <c r="B22" s="431"/>
      <c r="C22" s="432"/>
      <c r="D22" s="447"/>
      <c r="E22" s="257">
        <v>1000</v>
      </c>
      <c r="F22" s="258">
        <v>600</v>
      </c>
      <c r="G22" s="285">
        <v>200</v>
      </c>
      <c r="H22" s="286">
        <v>3</v>
      </c>
      <c r="I22" s="287">
        <f t="shared" si="0"/>
        <v>1.8</v>
      </c>
      <c r="J22" s="287">
        <f t="shared" si="1"/>
        <v>0.36</v>
      </c>
      <c r="K22" s="288">
        <f t="shared" si="2"/>
        <v>623.4</v>
      </c>
      <c r="L22" s="288">
        <f t="shared" si="4"/>
        <v>3117</v>
      </c>
      <c r="M22" s="4">
        <v>3117</v>
      </c>
      <c r="Q22" s="15"/>
    </row>
    <row r="23" spans="1:17" ht="14.1" customHeight="1">
      <c r="A23" s="422"/>
      <c r="B23" s="431"/>
      <c r="C23" s="432"/>
      <c r="D23" s="447"/>
      <c r="E23" s="257">
        <v>1000</v>
      </c>
      <c r="F23" s="258">
        <v>600</v>
      </c>
      <c r="G23" s="285">
        <v>210</v>
      </c>
      <c r="H23" s="286">
        <v>3</v>
      </c>
      <c r="I23" s="287">
        <f t="shared" si="0"/>
        <v>1.8</v>
      </c>
      <c r="J23" s="287">
        <f t="shared" si="1"/>
        <v>0.378</v>
      </c>
      <c r="K23" s="288">
        <f t="shared" si="2"/>
        <v>653.09999999999991</v>
      </c>
      <c r="L23" s="288">
        <f t="shared" si="4"/>
        <v>3110</v>
      </c>
      <c r="M23" s="4">
        <v>3110</v>
      </c>
      <c r="Q23" s="15"/>
    </row>
    <row r="24" spans="1:17" ht="14.1" customHeight="1">
      <c r="A24" s="422"/>
      <c r="B24" s="431"/>
      <c r="C24" s="432"/>
      <c r="D24" s="290"/>
      <c r="E24" s="257">
        <v>1000</v>
      </c>
      <c r="F24" s="258">
        <v>600</v>
      </c>
      <c r="G24" s="285">
        <v>220</v>
      </c>
      <c r="H24" s="286">
        <v>2</v>
      </c>
      <c r="I24" s="287">
        <f t="shared" si="0"/>
        <v>1.2</v>
      </c>
      <c r="J24" s="287">
        <f t="shared" si="1"/>
        <v>0.26400000000000001</v>
      </c>
      <c r="K24" s="288">
        <f t="shared" si="2"/>
        <v>682.66000000000008</v>
      </c>
      <c r="L24" s="288">
        <f t="shared" si="4"/>
        <v>3103</v>
      </c>
      <c r="M24" s="4">
        <v>3103</v>
      </c>
      <c r="Q24" s="15"/>
    </row>
    <row r="25" spans="1:17" ht="14.1" customHeight="1">
      <c r="A25" s="422"/>
      <c r="B25" s="431"/>
      <c r="C25" s="432"/>
      <c r="D25" s="290"/>
      <c r="E25" s="257">
        <v>1000</v>
      </c>
      <c r="F25" s="258">
        <v>600</v>
      </c>
      <c r="G25" s="285">
        <v>230</v>
      </c>
      <c r="H25" s="286">
        <v>2</v>
      </c>
      <c r="I25" s="287">
        <f t="shared" si="0"/>
        <v>1.2</v>
      </c>
      <c r="J25" s="287">
        <f t="shared" si="1"/>
        <v>0.27600000000000002</v>
      </c>
      <c r="K25" s="288">
        <f t="shared" si="2"/>
        <v>712.31000000000006</v>
      </c>
      <c r="L25" s="288">
        <f t="shared" si="4"/>
        <v>3097</v>
      </c>
      <c r="M25" s="4">
        <v>3097</v>
      </c>
      <c r="Q25" s="15"/>
    </row>
    <row r="26" spans="1:17" ht="14.1" customHeight="1">
      <c r="A26" s="422"/>
      <c r="B26" s="431"/>
      <c r="C26" s="432"/>
      <c r="D26" s="88"/>
      <c r="E26" s="257">
        <v>1000</v>
      </c>
      <c r="F26" s="258">
        <v>600</v>
      </c>
      <c r="G26" s="285">
        <v>240</v>
      </c>
      <c r="H26" s="286">
        <v>2</v>
      </c>
      <c r="I26" s="287">
        <f t="shared" si="0"/>
        <v>1.2</v>
      </c>
      <c r="J26" s="287">
        <f t="shared" si="1"/>
        <v>0.28799999999999998</v>
      </c>
      <c r="K26" s="288">
        <f t="shared" si="2"/>
        <v>741.84</v>
      </c>
      <c r="L26" s="288">
        <f t="shared" si="4"/>
        <v>3091</v>
      </c>
      <c r="M26" s="4">
        <v>3091</v>
      </c>
      <c r="Q26" s="15"/>
    </row>
    <row r="27" spans="1:17" ht="14.1" customHeight="1">
      <c r="A27" s="422"/>
      <c r="B27" s="431"/>
      <c r="C27" s="432"/>
      <c r="D27" s="291"/>
      <c r="E27" s="139">
        <v>1000</v>
      </c>
      <c r="F27" s="140">
        <v>600</v>
      </c>
      <c r="G27" s="292">
        <v>250</v>
      </c>
      <c r="H27" s="293">
        <v>2</v>
      </c>
      <c r="I27" s="143">
        <f t="shared" si="0"/>
        <v>1.2</v>
      </c>
      <c r="J27" s="143">
        <f t="shared" si="1"/>
        <v>0.3</v>
      </c>
      <c r="K27" s="294">
        <f t="shared" si="2"/>
        <v>771.5</v>
      </c>
      <c r="L27" s="294">
        <f t="shared" si="4"/>
        <v>3086</v>
      </c>
      <c r="M27" s="4">
        <v>3086</v>
      </c>
      <c r="Q27" s="15"/>
    </row>
    <row r="28" spans="1:17" ht="14.1" customHeight="1">
      <c r="A28" s="427" t="s">
        <v>233</v>
      </c>
      <c r="B28" s="436"/>
      <c r="C28" s="437"/>
      <c r="D28" s="446" t="s">
        <v>236</v>
      </c>
      <c r="E28" s="107">
        <v>1000</v>
      </c>
      <c r="F28" s="108">
        <v>600</v>
      </c>
      <c r="G28" s="109">
        <v>40</v>
      </c>
      <c r="H28" s="110">
        <v>8</v>
      </c>
      <c r="I28" s="111">
        <f>E28*F28*H28/1000000</f>
        <v>4.8</v>
      </c>
      <c r="J28" s="111">
        <f t="shared" si="1"/>
        <v>0.192</v>
      </c>
      <c r="K28" s="113">
        <f t="shared" ref="K28:K43" si="5">L28/1000*G28</f>
        <v>198.79999999999998</v>
      </c>
      <c r="L28" s="113">
        <f t="shared" si="4"/>
        <v>4970</v>
      </c>
      <c r="M28" s="17">
        <v>4970</v>
      </c>
      <c r="Q28" s="15"/>
    </row>
    <row r="29" spans="1:17" ht="14.1" customHeight="1">
      <c r="A29" s="430"/>
      <c r="B29" s="444"/>
      <c r="C29" s="445"/>
      <c r="D29" s="447"/>
      <c r="E29" s="115">
        <v>1000</v>
      </c>
      <c r="F29" s="116">
        <v>600</v>
      </c>
      <c r="G29" s="117">
        <v>50</v>
      </c>
      <c r="H29" s="118">
        <v>6</v>
      </c>
      <c r="I29" s="119">
        <f t="shared" si="0"/>
        <v>3.6</v>
      </c>
      <c r="J29" s="119">
        <f t="shared" si="1"/>
        <v>0.18</v>
      </c>
      <c r="K29" s="121">
        <f t="shared" si="5"/>
        <v>240.75000000000003</v>
      </c>
      <c r="L29" s="121">
        <f t="shared" si="4"/>
        <v>4815</v>
      </c>
      <c r="M29" s="17">
        <v>4815</v>
      </c>
      <c r="Q29" s="15"/>
    </row>
    <row r="30" spans="1:17" ht="14.1" customHeight="1">
      <c r="A30" s="430"/>
      <c r="B30" s="444"/>
      <c r="C30" s="445"/>
      <c r="D30" s="447"/>
      <c r="E30" s="115">
        <v>1000</v>
      </c>
      <c r="F30" s="116">
        <v>600</v>
      </c>
      <c r="G30" s="117">
        <v>60</v>
      </c>
      <c r="H30" s="118">
        <v>6</v>
      </c>
      <c r="I30" s="119">
        <f t="shared" si="0"/>
        <v>3.6</v>
      </c>
      <c r="J30" s="119">
        <f t="shared" si="1"/>
        <v>0.216</v>
      </c>
      <c r="K30" s="120">
        <f t="shared" si="5"/>
        <v>282.71999999999997</v>
      </c>
      <c r="L30" s="121">
        <f t="shared" si="4"/>
        <v>4712</v>
      </c>
      <c r="M30" s="17">
        <v>4712</v>
      </c>
      <c r="Q30" s="15"/>
    </row>
    <row r="31" spans="1:17" ht="14.1" customHeight="1">
      <c r="A31" s="430"/>
      <c r="B31" s="444"/>
      <c r="C31" s="445"/>
      <c r="D31" s="447"/>
      <c r="E31" s="115">
        <v>1000</v>
      </c>
      <c r="F31" s="116">
        <v>600</v>
      </c>
      <c r="G31" s="117">
        <v>70</v>
      </c>
      <c r="H31" s="118">
        <v>4</v>
      </c>
      <c r="I31" s="119">
        <f t="shared" si="0"/>
        <v>2.4</v>
      </c>
      <c r="J31" s="119">
        <f t="shared" si="1"/>
        <v>0.16800000000000001</v>
      </c>
      <c r="K31" s="120">
        <f t="shared" si="5"/>
        <v>324.65999999999997</v>
      </c>
      <c r="L31" s="121">
        <f t="shared" si="4"/>
        <v>4638</v>
      </c>
      <c r="M31" s="17">
        <v>4638</v>
      </c>
      <c r="Q31" s="15"/>
    </row>
    <row r="32" spans="1:17" ht="14.1" customHeight="1">
      <c r="A32" s="430"/>
      <c r="B32" s="444"/>
      <c r="C32" s="445"/>
      <c r="D32" s="447"/>
      <c r="E32" s="115">
        <v>1000</v>
      </c>
      <c r="F32" s="116">
        <v>600</v>
      </c>
      <c r="G32" s="117">
        <v>80</v>
      </c>
      <c r="H32" s="118">
        <v>4</v>
      </c>
      <c r="I32" s="119">
        <f t="shared" si="0"/>
        <v>2.4</v>
      </c>
      <c r="J32" s="119">
        <f t="shared" si="1"/>
        <v>0.192</v>
      </c>
      <c r="K32" s="120">
        <f t="shared" si="5"/>
        <v>366.64</v>
      </c>
      <c r="L32" s="121">
        <f t="shared" si="4"/>
        <v>4583</v>
      </c>
      <c r="M32" s="17">
        <v>4583</v>
      </c>
      <c r="Q32" s="15"/>
    </row>
    <row r="33" spans="1:17" ht="14.1" customHeight="1">
      <c r="A33" s="430"/>
      <c r="B33" s="444"/>
      <c r="C33" s="445"/>
      <c r="D33" s="447"/>
      <c r="E33" s="115">
        <v>1000</v>
      </c>
      <c r="F33" s="116">
        <v>600</v>
      </c>
      <c r="G33" s="117">
        <v>90</v>
      </c>
      <c r="H33" s="118">
        <v>4</v>
      </c>
      <c r="I33" s="119">
        <f t="shared" si="0"/>
        <v>2.4</v>
      </c>
      <c r="J33" s="119">
        <f t="shared" si="1"/>
        <v>0.216</v>
      </c>
      <c r="K33" s="120">
        <f t="shared" si="5"/>
        <v>408.51</v>
      </c>
      <c r="L33" s="121">
        <f t="shared" si="4"/>
        <v>4539</v>
      </c>
      <c r="M33" s="17">
        <v>4539</v>
      </c>
      <c r="Q33" s="15"/>
    </row>
    <row r="34" spans="1:17" ht="14.1" customHeight="1">
      <c r="A34" s="430"/>
      <c r="B34" s="444"/>
      <c r="C34" s="445"/>
      <c r="D34" s="88"/>
      <c r="E34" s="115">
        <v>1000</v>
      </c>
      <c r="F34" s="116">
        <v>600</v>
      </c>
      <c r="G34" s="117">
        <v>100</v>
      </c>
      <c r="H34" s="118">
        <v>3</v>
      </c>
      <c r="I34" s="119">
        <f t="shared" si="0"/>
        <v>1.8</v>
      </c>
      <c r="J34" s="119">
        <f t="shared" si="1"/>
        <v>0.18</v>
      </c>
      <c r="K34" s="146">
        <f t="shared" si="5"/>
        <v>450.5</v>
      </c>
      <c r="L34" s="288">
        <f t="shared" si="4"/>
        <v>4505</v>
      </c>
      <c r="M34" s="4">
        <v>4505</v>
      </c>
      <c r="Q34" s="15"/>
    </row>
    <row r="35" spans="1:17" ht="14.1" customHeight="1">
      <c r="A35" s="430"/>
      <c r="B35" s="444"/>
      <c r="C35" s="445"/>
      <c r="D35" s="447" t="s">
        <v>110</v>
      </c>
      <c r="E35" s="115">
        <v>1000</v>
      </c>
      <c r="F35" s="116">
        <v>600</v>
      </c>
      <c r="G35" s="117">
        <v>110</v>
      </c>
      <c r="H35" s="118">
        <v>3</v>
      </c>
      <c r="I35" s="119">
        <f t="shared" si="0"/>
        <v>1.8</v>
      </c>
      <c r="J35" s="119">
        <f t="shared" si="1"/>
        <v>0.19800000000000001</v>
      </c>
      <c r="K35" s="146">
        <f t="shared" si="5"/>
        <v>492.47</v>
      </c>
      <c r="L35" s="288">
        <f t="shared" si="4"/>
        <v>4477</v>
      </c>
      <c r="M35" s="4">
        <v>4477</v>
      </c>
      <c r="Q35" s="15"/>
    </row>
    <row r="36" spans="1:17" ht="14.1" customHeight="1">
      <c r="A36" s="430"/>
      <c r="B36" s="444"/>
      <c r="C36" s="445"/>
      <c r="D36" s="447"/>
      <c r="E36" s="115">
        <v>1000</v>
      </c>
      <c r="F36" s="116">
        <v>600</v>
      </c>
      <c r="G36" s="117">
        <v>120</v>
      </c>
      <c r="H36" s="118">
        <v>3</v>
      </c>
      <c r="I36" s="119">
        <f t="shared" si="0"/>
        <v>1.8</v>
      </c>
      <c r="J36" s="119">
        <f t="shared" si="1"/>
        <v>0.216</v>
      </c>
      <c r="K36" s="146">
        <f t="shared" si="5"/>
        <v>534.36</v>
      </c>
      <c r="L36" s="288">
        <f t="shared" si="4"/>
        <v>4453</v>
      </c>
      <c r="M36" s="4">
        <v>4453</v>
      </c>
      <c r="Q36" s="15"/>
    </row>
    <row r="37" spans="1:17" ht="14.1" customHeight="1">
      <c r="A37" s="430"/>
      <c r="B37" s="444"/>
      <c r="C37" s="445"/>
      <c r="D37" s="123"/>
      <c r="E37" s="115">
        <v>1000</v>
      </c>
      <c r="F37" s="116">
        <v>600</v>
      </c>
      <c r="G37" s="117">
        <v>130</v>
      </c>
      <c r="H37" s="118">
        <v>2</v>
      </c>
      <c r="I37" s="119">
        <f t="shared" si="0"/>
        <v>1.2</v>
      </c>
      <c r="J37" s="119">
        <f t="shared" si="1"/>
        <v>0.156</v>
      </c>
      <c r="K37" s="146">
        <f t="shared" si="5"/>
        <v>576.29</v>
      </c>
      <c r="L37" s="288">
        <f t="shared" si="4"/>
        <v>4433</v>
      </c>
      <c r="M37" s="4">
        <v>4433</v>
      </c>
      <c r="Q37" s="15"/>
    </row>
    <row r="38" spans="1:17" ht="14.1" customHeight="1">
      <c r="A38" s="430"/>
      <c r="B38" s="444"/>
      <c r="C38" s="445"/>
      <c r="D38" s="447" t="s">
        <v>66</v>
      </c>
      <c r="E38" s="115">
        <v>1000</v>
      </c>
      <c r="F38" s="116">
        <v>600</v>
      </c>
      <c r="G38" s="117">
        <v>140</v>
      </c>
      <c r="H38" s="118">
        <v>2</v>
      </c>
      <c r="I38" s="119">
        <f t="shared" si="0"/>
        <v>1.2</v>
      </c>
      <c r="J38" s="119">
        <f t="shared" si="1"/>
        <v>0.16800000000000001</v>
      </c>
      <c r="K38" s="146">
        <f t="shared" si="5"/>
        <v>618.24</v>
      </c>
      <c r="L38" s="288">
        <f t="shared" si="4"/>
        <v>4416</v>
      </c>
      <c r="M38" s="4">
        <v>4416</v>
      </c>
      <c r="Q38" s="15"/>
    </row>
    <row r="39" spans="1:17" ht="14.1" customHeight="1">
      <c r="A39" s="430"/>
      <c r="B39" s="444"/>
      <c r="C39" s="445"/>
      <c r="D39" s="447"/>
      <c r="E39" s="257">
        <v>1000</v>
      </c>
      <c r="F39" s="258">
        <v>600</v>
      </c>
      <c r="G39" s="117">
        <v>150</v>
      </c>
      <c r="H39" s="145">
        <v>2</v>
      </c>
      <c r="I39" s="287">
        <f t="shared" si="0"/>
        <v>1.2</v>
      </c>
      <c r="J39" s="287">
        <f t="shared" si="1"/>
        <v>0.18</v>
      </c>
      <c r="K39" s="288">
        <f t="shared" si="5"/>
        <v>660.30000000000007</v>
      </c>
      <c r="L39" s="288">
        <f t="shared" si="4"/>
        <v>4402</v>
      </c>
      <c r="M39" s="4">
        <v>4402</v>
      </c>
      <c r="Q39" s="15"/>
    </row>
    <row r="40" spans="1:17" ht="14.1" customHeight="1">
      <c r="A40" s="430"/>
      <c r="B40" s="444"/>
      <c r="C40" s="445"/>
      <c r="D40" s="447"/>
      <c r="E40" s="139">
        <v>1000</v>
      </c>
      <c r="F40" s="140">
        <v>600</v>
      </c>
      <c r="G40" s="117">
        <v>160</v>
      </c>
      <c r="H40" s="142">
        <v>2</v>
      </c>
      <c r="I40" s="143">
        <f t="shared" si="0"/>
        <v>1.2</v>
      </c>
      <c r="J40" s="143">
        <f t="shared" si="1"/>
        <v>0.192</v>
      </c>
      <c r="K40" s="294">
        <f t="shared" si="5"/>
        <v>702.24</v>
      </c>
      <c r="L40" s="294">
        <f>M40*(100%-$L$6)</f>
        <v>4389</v>
      </c>
      <c r="M40" s="18">
        <v>4389</v>
      </c>
      <c r="Q40" s="15"/>
    </row>
    <row r="41" spans="1:17" ht="14.1" customHeight="1">
      <c r="A41" s="430"/>
      <c r="B41" s="444"/>
      <c r="C41" s="445"/>
      <c r="D41" s="447"/>
      <c r="E41" s="139">
        <v>1000</v>
      </c>
      <c r="F41" s="140">
        <v>600</v>
      </c>
      <c r="G41" s="117">
        <v>170</v>
      </c>
      <c r="H41" s="142">
        <v>2</v>
      </c>
      <c r="I41" s="143">
        <f t="shared" si="0"/>
        <v>1.2</v>
      </c>
      <c r="J41" s="143">
        <f t="shared" si="1"/>
        <v>0.20399999999999999</v>
      </c>
      <c r="K41" s="294">
        <f t="shared" si="5"/>
        <v>744.08999999999992</v>
      </c>
      <c r="L41" s="294">
        <f t="shared" si="4"/>
        <v>4377</v>
      </c>
      <c r="M41" s="18">
        <v>4377</v>
      </c>
      <c r="Q41" s="15"/>
    </row>
    <row r="42" spans="1:17" ht="14.1" customHeight="1">
      <c r="A42" s="430"/>
      <c r="B42" s="444"/>
      <c r="C42" s="445"/>
      <c r="D42" s="290"/>
      <c r="E42" s="139">
        <v>1000</v>
      </c>
      <c r="F42" s="140">
        <v>600</v>
      </c>
      <c r="G42" s="117">
        <v>180</v>
      </c>
      <c r="H42" s="142">
        <v>2</v>
      </c>
      <c r="I42" s="143">
        <f t="shared" si="0"/>
        <v>1.2</v>
      </c>
      <c r="J42" s="143">
        <f t="shared" si="1"/>
        <v>0.216</v>
      </c>
      <c r="K42" s="294">
        <f t="shared" si="5"/>
        <v>786.06</v>
      </c>
      <c r="L42" s="294">
        <f t="shared" si="4"/>
        <v>4367</v>
      </c>
      <c r="M42" s="18">
        <v>4367</v>
      </c>
      <c r="Q42" s="15"/>
    </row>
    <row r="43" spans="1:17" ht="14.1" customHeight="1">
      <c r="A43" s="430"/>
      <c r="B43" s="444"/>
      <c r="C43" s="445"/>
      <c r="D43" s="123"/>
      <c r="E43" s="139">
        <v>1000</v>
      </c>
      <c r="F43" s="140">
        <v>600</v>
      </c>
      <c r="G43" s="117">
        <v>190</v>
      </c>
      <c r="H43" s="142">
        <v>2</v>
      </c>
      <c r="I43" s="143">
        <f t="shared" si="0"/>
        <v>1.2</v>
      </c>
      <c r="J43" s="143">
        <f t="shared" si="1"/>
        <v>0.22800000000000001</v>
      </c>
      <c r="K43" s="294">
        <f t="shared" si="5"/>
        <v>828.02</v>
      </c>
      <c r="L43" s="294">
        <f t="shared" si="4"/>
        <v>4358</v>
      </c>
      <c r="M43" s="18">
        <v>4358</v>
      </c>
      <c r="Q43" s="15"/>
    </row>
    <row r="44" spans="1:17" ht="14.1" customHeight="1">
      <c r="A44" s="438"/>
      <c r="B44" s="439"/>
      <c r="C44" s="440"/>
      <c r="D44" s="295"/>
      <c r="E44" s="148">
        <v>1000</v>
      </c>
      <c r="F44" s="149">
        <v>600</v>
      </c>
      <c r="G44" s="127">
        <v>200</v>
      </c>
      <c r="H44" s="151">
        <v>2</v>
      </c>
      <c r="I44" s="152">
        <f t="shared" si="0"/>
        <v>1.2</v>
      </c>
      <c r="J44" s="152">
        <f t="shared" si="1"/>
        <v>0.24</v>
      </c>
      <c r="K44" s="296">
        <f>L44/1000*G44</f>
        <v>869.99999999999989</v>
      </c>
      <c r="L44" s="296">
        <f t="shared" si="4"/>
        <v>4350</v>
      </c>
      <c r="M44" s="16">
        <v>4350</v>
      </c>
      <c r="Q44" s="15"/>
    </row>
    <row r="45" spans="1:17" ht="14.1" customHeight="1">
      <c r="A45" s="427" t="s">
        <v>229</v>
      </c>
      <c r="B45" s="436"/>
      <c r="C45" s="437"/>
      <c r="D45" s="446" t="s">
        <v>237</v>
      </c>
      <c r="E45" s="107">
        <v>1000</v>
      </c>
      <c r="F45" s="108">
        <v>600</v>
      </c>
      <c r="G45" s="109">
        <v>40</v>
      </c>
      <c r="H45" s="110">
        <v>8</v>
      </c>
      <c r="I45" s="111">
        <f t="shared" si="0"/>
        <v>4.8</v>
      </c>
      <c r="J45" s="111">
        <f t="shared" si="1"/>
        <v>0.192</v>
      </c>
      <c r="K45" s="113">
        <f t="shared" ref="K45:K78" si="6">L45*J45/I45</f>
        <v>179.60000000000002</v>
      </c>
      <c r="L45" s="113">
        <f t="shared" si="4"/>
        <v>4490</v>
      </c>
      <c r="M45" s="14">
        <v>4490</v>
      </c>
      <c r="Q45" s="15"/>
    </row>
    <row r="46" spans="1:17" ht="14.1" customHeight="1">
      <c r="A46" s="430"/>
      <c r="B46" s="444"/>
      <c r="C46" s="445"/>
      <c r="D46" s="447"/>
      <c r="E46" s="115">
        <v>1000</v>
      </c>
      <c r="F46" s="116">
        <v>600</v>
      </c>
      <c r="G46" s="117">
        <v>50</v>
      </c>
      <c r="H46" s="118">
        <v>6</v>
      </c>
      <c r="I46" s="119">
        <f t="shared" si="0"/>
        <v>3.6</v>
      </c>
      <c r="J46" s="119">
        <f t="shared" si="1"/>
        <v>0.18</v>
      </c>
      <c r="K46" s="121">
        <f t="shared" si="6"/>
        <v>216.74999999999997</v>
      </c>
      <c r="L46" s="121">
        <f t="shared" si="4"/>
        <v>4335</v>
      </c>
      <c r="M46" s="17">
        <v>4335</v>
      </c>
      <c r="Q46" s="15"/>
    </row>
    <row r="47" spans="1:17" ht="14.1" customHeight="1">
      <c r="A47" s="430"/>
      <c r="B47" s="444"/>
      <c r="C47" s="445"/>
      <c r="D47" s="447"/>
      <c r="E47" s="115">
        <v>1000</v>
      </c>
      <c r="F47" s="116">
        <v>600</v>
      </c>
      <c r="G47" s="117">
        <v>60</v>
      </c>
      <c r="H47" s="118">
        <v>6</v>
      </c>
      <c r="I47" s="119">
        <f t="shared" si="0"/>
        <v>3.6</v>
      </c>
      <c r="J47" s="119">
        <f t="shared" si="1"/>
        <v>0.216</v>
      </c>
      <c r="K47" s="121">
        <f t="shared" si="6"/>
        <v>253.92</v>
      </c>
      <c r="L47" s="121">
        <f t="shared" si="4"/>
        <v>4232</v>
      </c>
      <c r="M47" s="17">
        <v>4232</v>
      </c>
      <c r="Q47" s="15"/>
    </row>
    <row r="48" spans="1:17" ht="14.1" customHeight="1">
      <c r="A48" s="430"/>
      <c r="B48" s="444"/>
      <c r="C48" s="445"/>
      <c r="D48" s="447"/>
      <c r="E48" s="115">
        <v>1000</v>
      </c>
      <c r="F48" s="116">
        <v>600</v>
      </c>
      <c r="G48" s="117">
        <v>70</v>
      </c>
      <c r="H48" s="118">
        <v>6</v>
      </c>
      <c r="I48" s="119">
        <f t="shared" si="0"/>
        <v>3.6</v>
      </c>
      <c r="J48" s="119">
        <f t="shared" si="1"/>
        <v>0.252</v>
      </c>
      <c r="K48" s="120">
        <f t="shared" si="6"/>
        <v>291.06</v>
      </c>
      <c r="L48" s="121">
        <f t="shared" si="4"/>
        <v>4158</v>
      </c>
      <c r="M48" s="17">
        <v>4158</v>
      </c>
      <c r="Q48" s="15"/>
    </row>
    <row r="49" spans="1:17" ht="14.1" customHeight="1">
      <c r="A49" s="430"/>
      <c r="B49" s="444"/>
      <c r="C49" s="445"/>
      <c r="D49" s="447"/>
      <c r="E49" s="115">
        <v>1000</v>
      </c>
      <c r="F49" s="116">
        <v>600</v>
      </c>
      <c r="G49" s="117">
        <v>80</v>
      </c>
      <c r="H49" s="118">
        <v>4</v>
      </c>
      <c r="I49" s="119">
        <f t="shared" si="0"/>
        <v>2.4</v>
      </c>
      <c r="J49" s="119">
        <f t="shared" si="1"/>
        <v>0.192</v>
      </c>
      <c r="K49" s="120">
        <f t="shared" si="6"/>
        <v>328.24000000000007</v>
      </c>
      <c r="L49" s="121">
        <f t="shared" si="4"/>
        <v>4103</v>
      </c>
      <c r="M49" s="17">
        <v>4103</v>
      </c>
      <c r="Q49" s="15"/>
    </row>
    <row r="50" spans="1:17" ht="14.1" customHeight="1">
      <c r="A50" s="430"/>
      <c r="B50" s="444"/>
      <c r="C50" s="445"/>
      <c r="D50" s="123" t="s">
        <v>77</v>
      </c>
      <c r="E50" s="115">
        <v>1000</v>
      </c>
      <c r="F50" s="116">
        <v>600</v>
      </c>
      <c r="G50" s="117">
        <v>90</v>
      </c>
      <c r="H50" s="118">
        <v>4</v>
      </c>
      <c r="I50" s="119">
        <f t="shared" si="0"/>
        <v>2.4</v>
      </c>
      <c r="J50" s="119">
        <f t="shared" si="1"/>
        <v>0.216</v>
      </c>
      <c r="K50" s="120">
        <f t="shared" si="6"/>
        <v>365.31</v>
      </c>
      <c r="L50" s="121">
        <f t="shared" si="4"/>
        <v>4059</v>
      </c>
      <c r="M50" s="17">
        <v>4059</v>
      </c>
      <c r="Q50" s="15"/>
    </row>
    <row r="51" spans="1:17" ht="14.1" customHeight="1">
      <c r="A51" s="430"/>
      <c r="B51" s="444"/>
      <c r="C51" s="445"/>
      <c r="D51" s="123"/>
      <c r="E51" s="115">
        <v>1000</v>
      </c>
      <c r="F51" s="116">
        <v>600</v>
      </c>
      <c r="G51" s="117">
        <v>100</v>
      </c>
      <c r="H51" s="118">
        <v>3</v>
      </c>
      <c r="I51" s="119">
        <f t="shared" si="0"/>
        <v>1.8</v>
      </c>
      <c r="J51" s="119">
        <f t="shared" si="1"/>
        <v>0.18</v>
      </c>
      <c r="K51" s="120">
        <f t="shared" si="6"/>
        <v>402.5</v>
      </c>
      <c r="L51" s="121">
        <f t="shared" si="4"/>
        <v>4025</v>
      </c>
      <c r="M51" s="17">
        <v>4025</v>
      </c>
      <c r="Q51" s="15"/>
    </row>
    <row r="52" spans="1:17" ht="14.1" customHeight="1">
      <c r="A52" s="430"/>
      <c r="B52" s="444"/>
      <c r="C52" s="445"/>
      <c r="D52" s="447" t="s">
        <v>94</v>
      </c>
      <c r="E52" s="115">
        <v>1000</v>
      </c>
      <c r="F52" s="116">
        <v>600</v>
      </c>
      <c r="G52" s="117">
        <v>110</v>
      </c>
      <c r="H52" s="118">
        <v>3</v>
      </c>
      <c r="I52" s="119">
        <f t="shared" si="0"/>
        <v>1.8</v>
      </c>
      <c r="J52" s="119">
        <f t="shared" si="1"/>
        <v>0.19800000000000001</v>
      </c>
      <c r="K52" s="146">
        <f t="shared" si="6"/>
        <v>439.67</v>
      </c>
      <c r="L52" s="288">
        <f t="shared" si="4"/>
        <v>3997</v>
      </c>
      <c r="M52" s="4">
        <v>3997</v>
      </c>
      <c r="Q52" s="15"/>
    </row>
    <row r="53" spans="1:17" ht="14.1" customHeight="1">
      <c r="A53" s="430"/>
      <c r="B53" s="444"/>
      <c r="C53" s="445"/>
      <c r="D53" s="447"/>
      <c r="E53" s="115">
        <v>1000</v>
      </c>
      <c r="F53" s="116">
        <v>600</v>
      </c>
      <c r="G53" s="117">
        <v>120</v>
      </c>
      <c r="H53" s="118">
        <v>3</v>
      </c>
      <c r="I53" s="119">
        <f t="shared" si="0"/>
        <v>1.8</v>
      </c>
      <c r="J53" s="119">
        <f t="shared" si="1"/>
        <v>0.216</v>
      </c>
      <c r="K53" s="146">
        <f t="shared" si="6"/>
        <v>476.76</v>
      </c>
      <c r="L53" s="288">
        <f t="shared" si="4"/>
        <v>3973</v>
      </c>
      <c r="M53" s="4">
        <v>3973</v>
      </c>
      <c r="Q53" s="15"/>
    </row>
    <row r="54" spans="1:17" ht="14.1" customHeight="1">
      <c r="A54" s="430"/>
      <c r="B54" s="444"/>
      <c r="C54" s="445"/>
      <c r="D54" s="447"/>
      <c r="E54" s="115">
        <v>1000</v>
      </c>
      <c r="F54" s="116">
        <v>600</v>
      </c>
      <c r="G54" s="117">
        <v>130</v>
      </c>
      <c r="H54" s="118">
        <v>3</v>
      </c>
      <c r="I54" s="119">
        <f t="shared" si="0"/>
        <v>1.8</v>
      </c>
      <c r="J54" s="119">
        <f t="shared" si="1"/>
        <v>0.23400000000000001</v>
      </c>
      <c r="K54" s="146">
        <f t="shared" si="6"/>
        <v>513.89</v>
      </c>
      <c r="L54" s="288">
        <f t="shared" si="4"/>
        <v>3953</v>
      </c>
      <c r="M54" s="4">
        <v>3953</v>
      </c>
      <c r="Q54" s="15"/>
    </row>
    <row r="55" spans="1:17" ht="14.1" customHeight="1">
      <c r="A55" s="430"/>
      <c r="B55" s="444"/>
      <c r="C55" s="445"/>
      <c r="D55" s="447"/>
      <c r="E55" s="115">
        <v>1000</v>
      </c>
      <c r="F55" s="116">
        <v>600</v>
      </c>
      <c r="G55" s="117">
        <v>140</v>
      </c>
      <c r="H55" s="118">
        <v>3</v>
      </c>
      <c r="I55" s="119">
        <f t="shared" si="0"/>
        <v>1.8</v>
      </c>
      <c r="J55" s="119">
        <f t="shared" si="1"/>
        <v>0.252</v>
      </c>
      <c r="K55" s="146">
        <f t="shared" si="6"/>
        <v>551.04</v>
      </c>
      <c r="L55" s="288">
        <f t="shared" si="4"/>
        <v>3936</v>
      </c>
      <c r="M55" s="4">
        <v>3936</v>
      </c>
      <c r="Q55" s="15"/>
    </row>
    <row r="56" spans="1:17" ht="14.1" customHeight="1">
      <c r="A56" s="430"/>
      <c r="B56" s="444"/>
      <c r="C56" s="445"/>
      <c r="D56" s="123"/>
      <c r="E56" s="115">
        <v>1000</v>
      </c>
      <c r="F56" s="116">
        <v>600</v>
      </c>
      <c r="G56" s="117">
        <v>150</v>
      </c>
      <c r="H56" s="118">
        <v>2</v>
      </c>
      <c r="I56" s="119">
        <f t="shared" si="0"/>
        <v>1.2</v>
      </c>
      <c r="J56" s="119">
        <f t="shared" si="1"/>
        <v>0.18</v>
      </c>
      <c r="K56" s="146">
        <f t="shared" si="6"/>
        <v>588.29999999999995</v>
      </c>
      <c r="L56" s="288">
        <f t="shared" si="4"/>
        <v>3922</v>
      </c>
      <c r="M56" s="4">
        <v>3922</v>
      </c>
      <c r="Q56" s="15"/>
    </row>
    <row r="57" spans="1:17" ht="14.1" customHeight="1">
      <c r="A57" s="430"/>
      <c r="B57" s="444"/>
      <c r="C57" s="445"/>
      <c r="D57" s="123"/>
      <c r="E57" s="257">
        <v>1000</v>
      </c>
      <c r="F57" s="258">
        <v>600</v>
      </c>
      <c r="G57" s="117">
        <v>160</v>
      </c>
      <c r="H57" s="145">
        <v>2</v>
      </c>
      <c r="I57" s="287">
        <f t="shared" ref="I57:I78" si="7">E57*F57*H57/1000000</f>
        <v>1.2</v>
      </c>
      <c r="J57" s="287">
        <f t="shared" ref="J57:J78" si="8">E57*F57*G57*H57/1000000000</f>
        <v>0.192</v>
      </c>
      <c r="K57" s="288">
        <f t="shared" si="6"/>
        <v>625.44000000000005</v>
      </c>
      <c r="L57" s="288">
        <f t="shared" si="4"/>
        <v>3909</v>
      </c>
      <c r="M57" s="4">
        <v>3909</v>
      </c>
      <c r="Q57" s="15"/>
    </row>
    <row r="58" spans="1:17" ht="14.1" customHeight="1">
      <c r="A58" s="430"/>
      <c r="B58" s="444"/>
      <c r="C58" s="445"/>
      <c r="D58" s="123"/>
      <c r="E58" s="139">
        <v>1000</v>
      </c>
      <c r="F58" s="140">
        <v>600</v>
      </c>
      <c r="G58" s="117">
        <v>170</v>
      </c>
      <c r="H58" s="142">
        <v>2</v>
      </c>
      <c r="I58" s="143">
        <f t="shared" si="7"/>
        <v>1.2</v>
      </c>
      <c r="J58" s="143">
        <f t="shared" si="8"/>
        <v>0.20399999999999999</v>
      </c>
      <c r="K58" s="294">
        <f t="shared" si="6"/>
        <v>662.49</v>
      </c>
      <c r="L58" s="294">
        <f t="shared" si="4"/>
        <v>3897</v>
      </c>
      <c r="M58" s="18">
        <v>3897</v>
      </c>
      <c r="Q58" s="15"/>
    </row>
    <row r="59" spans="1:17" ht="14.1" customHeight="1">
      <c r="A59" s="430"/>
      <c r="B59" s="444"/>
      <c r="C59" s="445"/>
      <c r="D59" s="123"/>
      <c r="E59" s="139">
        <v>1000</v>
      </c>
      <c r="F59" s="140">
        <v>600</v>
      </c>
      <c r="G59" s="117">
        <v>180</v>
      </c>
      <c r="H59" s="142">
        <v>2</v>
      </c>
      <c r="I59" s="143">
        <f t="shared" si="7"/>
        <v>1.2</v>
      </c>
      <c r="J59" s="143">
        <f t="shared" si="8"/>
        <v>0.216</v>
      </c>
      <c r="K59" s="294">
        <f t="shared" si="6"/>
        <v>699.66</v>
      </c>
      <c r="L59" s="294">
        <f t="shared" si="4"/>
        <v>3887</v>
      </c>
      <c r="M59" s="18">
        <v>3887</v>
      </c>
      <c r="Q59" s="15"/>
    </row>
    <row r="60" spans="1:17" ht="14.1" customHeight="1">
      <c r="A60" s="430"/>
      <c r="B60" s="444"/>
      <c r="C60" s="445"/>
      <c r="D60" s="123"/>
      <c r="E60" s="139">
        <v>1000</v>
      </c>
      <c r="F60" s="140">
        <v>600</v>
      </c>
      <c r="G60" s="117">
        <v>190</v>
      </c>
      <c r="H60" s="142">
        <v>2</v>
      </c>
      <c r="I60" s="143">
        <f t="shared" si="7"/>
        <v>1.2</v>
      </c>
      <c r="J60" s="143">
        <f t="shared" si="8"/>
        <v>0.22800000000000001</v>
      </c>
      <c r="K60" s="294">
        <f t="shared" si="6"/>
        <v>736.82</v>
      </c>
      <c r="L60" s="294">
        <f t="shared" si="4"/>
        <v>3878</v>
      </c>
      <c r="M60" s="18">
        <v>3878</v>
      </c>
      <c r="Q60" s="15"/>
    </row>
    <row r="61" spans="1:17" ht="14.1" customHeight="1">
      <c r="A61" s="438"/>
      <c r="B61" s="439"/>
      <c r="C61" s="440"/>
      <c r="D61" s="295"/>
      <c r="E61" s="148">
        <v>1000</v>
      </c>
      <c r="F61" s="149">
        <v>600</v>
      </c>
      <c r="G61" s="127">
        <v>200</v>
      </c>
      <c r="H61" s="151">
        <v>2</v>
      </c>
      <c r="I61" s="152">
        <f t="shared" si="7"/>
        <v>1.2</v>
      </c>
      <c r="J61" s="152">
        <f t="shared" si="8"/>
        <v>0.24</v>
      </c>
      <c r="K61" s="296">
        <f t="shared" si="6"/>
        <v>774</v>
      </c>
      <c r="L61" s="296">
        <f t="shared" si="4"/>
        <v>3870</v>
      </c>
      <c r="M61" s="16">
        <v>3870</v>
      </c>
      <c r="Q61" s="15"/>
    </row>
    <row r="62" spans="1:17" s="2" customFormat="1" ht="14.1" customHeight="1">
      <c r="A62" s="427" t="s">
        <v>234</v>
      </c>
      <c r="B62" s="428"/>
      <c r="C62" s="429"/>
      <c r="D62" s="446" t="s">
        <v>230</v>
      </c>
      <c r="E62" s="107">
        <v>1000</v>
      </c>
      <c r="F62" s="108">
        <v>600</v>
      </c>
      <c r="G62" s="283">
        <v>50</v>
      </c>
      <c r="H62" s="110">
        <v>8</v>
      </c>
      <c r="I62" s="111">
        <f t="shared" si="7"/>
        <v>4.8</v>
      </c>
      <c r="J62" s="111">
        <f t="shared" si="8"/>
        <v>0.24</v>
      </c>
      <c r="K62" s="113">
        <f t="shared" si="6"/>
        <v>186</v>
      </c>
      <c r="L62" s="113">
        <f t="shared" si="4"/>
        <v>3720</v>
      </c>
      <c r="M62" s="14">
        <v>3720</v>
      </c>
      <c r="N62" s="1"/>
      <c r="P62" s="9"/>
      <c r="Q62" s="15"/>
    </row>
    <row r="63" spans="1:17" s="2" customFormat="1" ht="14.1" customHeight="1">
      <c r="A63" s="430"/>
      <c r="B63" s="431"/>
      <c r="C63" s="432"/>
      <c r="D63" s="447"/>
      <c r="E63" s="257">
        <v>1000</v>
      </c>
      <c r="F63" s="258">
        <v>600</v>
      </c>
      <c r="G63" s="285">
        <v>60</v>
      </c>
      <c r="H63" s="145">
        <v>6</v>
      </c>
      <c r="I63" s="287">
        <f t="shared" si="7"/>
        <v>3.6</v>
      </c>
      <c r="J63" s="287">
        <f t="shared" si="8"/>
        <v>0.216</v>
      </c>
      <c r="K63" s="146">
        <f t="shared" si="6"/>
        <v>217.01999999999998</v>
      </c>
      <c r="L63" s="146">
        <f t="shared" si="4"/>
        <v>3617</v>
      </c>
      <c r="M63" s="4">
        <v>3617</v>
      </c>
      <c r="N63" s="1"/>
      <c r="P63" s="9"/>
      <c r="Q63" s="15"/>
    </row>
    <row r="64" spans="1:17" s="2" customFormat="1" ht="14.1" customHeight="1">
      <c r="A64" s="430"/>
      <c r="B64" s="431"/>
      <c r="C64" s="432"/>
      <c r="D64" s="447"/>
      <c r="E64" s="257">
        <v>1000</v>
      </c>
      <c r="F64" s="258">
        <v>600</v>
      </c>
      <c r="G64" s="285">
        <v>70</v>
      </c>
      <c r="H64" s="145">
        <v>6</v>
      </c>
      <c r="I64" s="287">
        <f t="shared" si="7"/>
        <v>3.6</v>
      </c>
      <c r="J64" s="287">
        <f t="shared" si="8"/>
        <v>0.252</v>
      </c>
      <c r="K64" s="146">
        <f t="shared" si="6"/>
        <v>248.01</v>
      </c>
      <c r="L64" s="146">
        <f t="shared" si="4"/>
        <v>3543</v>
      </c>
      <c r="M64" s="4">
        <v>3543</v>
      </c>
      <c r="N64" s="1"/>
      <c r="P64" s="9"/>
      <c r="Q64" s="15"/>
    </row>
    <row r="65" spans="1:17" s="2" customFormat="1" ht="14.1" customHeight="1">
      <c r="A65" s="430"/>
      <c r="B65" s="431"/>
      <c r="C65" s="432"/>
      <c r="D65" s="447"/>
      <c r="E65" s="257">
        <v>1000</v>
      </c>
      <c r="F65" s="258">
        <v>600</v>
      </c>
      <c r="G65" s="285">
        <v>75</v>
      </c>
      <c r="H65" s="145">
        <v>6</v>
      </c>
      <c r="I65" s="287">
        <f t="shared" si="7"/>
        <v>3.6</v>
      </c>
      <c r="J65" s="287">
        <f t="shared" si="8"/>
        <v>0.27</v>
      </c>
      <c r="K65" s="146">
        <f t="shared" si="6"/>
        <v>263.47500000000002</v>
      </c>
      <c r="L65" s="146">
        <f t="shared" si="4"/>
        <v>3513</v>
      </c>
      <c r="M65" s="4">
        <v>3513</v>
      </c>
      <c r="N65" s="1"/>
      <c r="P65" s="9"/>
      <c r="Q65" s="15"/>
    </row>
    <row r="66" spans="1:17" s="2" customFormat="1" ht="14.1" customHeight="1">
      <c r="A66" s="422"/>
      <c r="B66" s="431"/>
      <c r="C66" s="432"/>
      <c r="D66" s="447"/>
      <c r="E66" s="257">
        <v>1000</v>
      </c>
      <c r="F66" s="258">
        <v>600</v>
      </c>
      <c r="G66" s="285">
        <v>80</v>
      </c>
      <c r="H66" s="145">
        <v>6</v>
      </c>
      <c r="I66" s="287">
        <f t="shared" si="7"/>
        <v>3.6</v>
      </c>
      <c r="J66" s="287">
        <f t="shared" si="8"/>
        <v>0.28799999999999998</v>
      </c>
      <c r="K66" s="146">
        <f t="shared" si="6"/>
        <v>279.03999999999996</v>
      </c>
      <c r="L66" s="146">
        <f t="shared" si="4"/>
        <v>3488</v>
      </c>
      <c r="M66" s="4">
        <v>3488</v>
      </c>
      <c r="N66" s="1"/>
      <c r="P66" s="9"/>
      <c r="Q66" s="15"/>
    </row>
    <row r="67" spans="1:17" s="2" customFormat="1" ht="14.1" customHeight="1">
      <c r="A67" s="422"/>
      <c r="B67" s="431"/>
      <c r="C67" s="432"/>
      <c r="D67" s="515" t="s">
        <v>238</v>
      </c>
      <c r="E67" s="257">
        <v>1000</v>
      </c>
      <c r="F67" s="258">
        <v>600</v>
      </c>
      <c r="G67" s="285">
        <v>90</v>
      </c>
      <c r="H67" s="145">
        <v>4</v>
      </c>
      <c r="I67" s="287">
        <f t="shared" si="7"/>
        <v>2.4</v>
      </c>
      <c r="J67" s="287">
        <f t="shared" si="8"/>
        <v>0.216</v>
      </c>
      <c r="K67" s="146">
        <f t="shared" si="6"/>
        <v>309.96000000000004</v>
      </c>
      <c r="L67" s="146">
        <f t="shared" si="4"/>
        <v>3444</v>
      </c>
      <c r="M67" s="4">
        <v>3444</v>
      </c>
      <c r="N67" s="1"/>
      <c r="P67" s="9"/>
      <c r="Q67" s="15"/>
    </row>
    <row r="68" spans="1:17" s="2" customFormat="1" ht="14.1" customHeight="1">
      <c r="A68" s="422"/>
      <c r="B68" s="431"/>
      <c r="C68" s="432"/>
      <c r="D68" s="515"/>
      <c r="E68" s="257">
        <v>1000</v>
      </c>
      <c r="F68" s="258">
        <v>600</v>
      </c>
      <c r="G68" s="285">
        <v>100</v>
      </c>
      <c r="H68" s="145">
        <v>4</v>
      </c>
      <c r="I68" s="287">
        <f t="shared" si="7"/>
        <v>2.4</v>
      </c>
      <c r="J68" s="287">
        <f t="shared" si="8"/>
        <v>0.24</v>
      </c>
      <c r="K68" s="146">
        <f t="shared" si="6"/>
        <v>341</v>
      </c>
      <c r="L68" s="146">
        <f t="shared" si="4"/>
        <v>3410</v>
      </c>
      <c r="M68" s="4">
        <v>3410</v>
      </c>
      <c r="N68" s="1"/>
      <c r="P68" s="9"/>
      <c r="Q68" s="15"/>
    </row>
    <row r="69" spans="1:17" s="2" customFormat="1" ht="14.1" customHeight="1">
      <c r="A69" s="422"/>
      <c r="B69" s="431"/>
      <c r="C69" s="432"/>
      <c r="D69" s="123"/>
      <c r="E69" s="257">
        <v>1000</v>
      </c>
      <c r="F69" s="258">
        <v>600</v>
      </c>
      <c r="G69" s="285">
        <v>110</v>
      </c>
      <c r="H69" s="145">
        <v>4</v>
      </c>
      <c r="I69" s="287">
        <f t="shared" si="7"/>
        <v>2.4</v>
      </c>
      <c r="J69" s="287">
        <f t="shared" si="8"/>
        <v>0.26400000000000001</v>
      </c>
      <c r="K69" s="146">
        <f t="shared" si="6"/>
        <v>372.02000000000004</v>
      </c>
      <c r="L69" s="146">
        <f t="shared" si="4"/>
        <v>3382</v>
      </c>
      <c r="M69" s="4">
        <v>3382</v>
      </c>
      <c r="N69" s="1"/>
      <c r="P69" s="9"/>
      <c r="Q69" s="15"/>
    </row>
    <row r="70" spans="1:17" s="2" customFormat="1" ht="14.1" customHeight="1">
      <c r="A70" s="422"/>
      <c r="B70" s="431"/>
      <c r="C70" s="432"/>
      <c r="D70" s="447" t="s">
        <v>231</v>
      </c>
      <c r="E70" s="257">
        <v>1000</v>
      </c>
      <c r="F70" s="258">
        <v>600</v>
      </c>
      <c r="G70" s="285">
        <v>120</v>
      </c>
      <c r="H70" s="145">
        <v>3</v>
      </c>
      <c r="I70" s="287">
        <f t="shared" si="7"/>
        <v>1.8</v>
      </c>
      <c r="J70" s="287">
        <f t="shared" si="8"/>
        <v>0.216</v>
      </c>
      <c r="K70" s="146">
        <f t="shared" si="6"/>
        <v>402.96</v>
      </c>
      <c r="L70" s="146">
        <f t="shared" si="4"/>
        <v>3358</v>
      </c>
      <c r="M70" s="4">
        <v>3358</v>
      </c>
      <c r="N70" s="1"/>
      <c r="P70" s="9"/>
      <c r="Q70" s="15"/>
    </row>
    <row r="71" spans="1:17" s="2" customFormat="1" ht="14.1" customHeight="1">
      <c r="A71" s="422"/>
      <c r="B71" s="431"/>
      <c r="C71" s="432"/>
      <c r="D71" s="447"/>
      <c r="E71" s="257">
        <v>1000</v>
      </c>
      <c r="F71" s="258">
        <v>600</v>
      </c>
      <c r="G71" s="285">
        <v>130</v>
      </c>
      <c r="H71" s="145">
        <v>3</v>
      </c>
      <c r="I71" s="287">
        <f t="shared" si="7"/>
        <v>1.8</v>
      </c>
      <c r="J71" s="287">
        <f t="shared" si="8"/>
        <v>0.23400000000000001</v>
      </c>
      <c r="K71" s="146">
        <f t="shared" si="6"/>
        <v>433.94000000000005</v>
      </c>
      <c r="L71" s="146">
        <f t="shared" si="4"/>
        <v>3338</v>
      </c>
      <c r="M71" s="4">
        <v>3338</v>
      </c>
      <c r="N71" s="1"/>
      <c r="P71" s="9"/>
      <c r="Q71" s="15"/>
    </row>
    <row r="72" spans="1:17" s="2" customFormat="1" ht="14.1" customHeight="1">
      <c r="A72" s="422"/>
      <c r="B72" s="431"/>
      <c r="C72" s="432"/>
      <c r="D72" s="123"/>
      <c r="E72" s="257">
        <v>1000</v>
      </c>
      <c r="F72" s="258">
        <v>600</v>
      </c>
      <c r="G72" s="285">
        <v>140</v>
      </c>
      <c r="H72" s="145">
        <v>3</v>
      </c>
      <c r="I72" s="287">
        <f t="shared" si="7"/>
        <v>1.8</v>
      </c>
      <c r="J72" s="287">
        <f t="shared" si="8"/>
        <v>0.252</v>
      </c>
      <c r="K72" s="146">
        <f t="shared" si="6"/>
        <v>464.94</v>
      </c>
      <c r="L72" s="146">
        <f t="shared" si="4"/>
        <v>3321</v>
      </c>
      <c r="M72" s="4">
        <v>3321</v>
      </c>
      <c r="N72" s="1"/>
      <c r="P72" s="9"/>
      <c r="Q72" s="15"/>
    </row>
    <row r="73" spans="1:17" s="2" customFormat="1" ht="14.1" customHeight="1">
      <c r="A73" s="422"/>
      <c r="B73" s="431"/>
      <c r="C73" s="432"/>
      <c r="D73" s="123"/>
      <c r="E73" s="257">
        <v>1000</v>
      </c>
      <c r="F73" s="258">
        <v>600</v>
      </c>
      <c r="G73" s="285">
        <v>150</v>
      </c>
      <c r="H73" s="145">
        <v>3</v>
      </c>
      <c r="I73" s="287">
        <f t="shared" si="7"/>
        <v>1.8</v>
      </c>
      <c r="J73" s="287">
        <f t="shared" si="8"/>
        <v>0.27</v>
      </c>
      <c r="K73" s="146">
        <f t="shared" si="6"/>
        <v>496.05000000000007</v>
      </c>
      <c r="L73" s="146">
        <f t="shared" si="4"/>
        <v>3307</v>
      </c>
      <c r="M73" s="4">
        <v>3307</v>
      </c>
      <c r="N73" s="1"/>
      <c r="P73" s="9"/>
      <c r="Q73" s="15"/>
    </row>
    <row r="74" spans="1:17" s="2" customFormat="1" ht="14.1" customHeight="1">
      <c r="A74" s="422"/>
      <c r="B74" s="431"/>
      <c r="C74" s="432"/>
      <c r="D74" s="123"/>
      <c r="E74" s="257">
        <v>1000</v>
      </c>
      <c r="F74" s="258">
        <v>600</v>
      </c>
      <c r="G74" s="285">
        <v>160</v>
      </c>
      <c r="H74" s="145">
        <v>3</v>
      </c>
      <c r="I74" s="287">
        <f t="shared" si="7"/>
        <v>1.8</v>
      </c>
      <c r="J74" s="287">
        <f t="shared" si="8"/>
        <v>0.28799999999999998</v>
      </c>
      <c r="K74" s="146">
        <f t="shared" si="6"/>
        <v>527.04</v>
      </c>
      <c r="L74" s="146">
        <f t="shared" si="4"/>
        <v>3294</v>
      </c>
      <c r="M74" s="4">
        <v>3294</v>
      </c>
      <c r="N74" s="1"/>
      <c r="P74" s="9"/>
      <c r="Q74" s="15"/>
    </row>
    <row r="75" spans="1:17" s="2" customFormat="1" ht="14.1" customHeight="1">
      <c r="A75" s="422"/>
      <c r="B75" s="431"/>
      <c r="C75" s="432"/>
      <c r="D75" s="123"/>
      <c r="E75" s="257">
        <v>1000</v>
      </c>
      <c r="F75" s="258">
        <v>600</v>
      </c>
      <c r="G75" s="285">
        <v>170</v>
      </c>
      <c r="H75" s="145">
        <v>2</v>
      </c>
      <c r="I75" s="287">
        <f t="shared" si="7"/>
        <v>1.2</v>
      </c>
      <c r="J75" s="287">
        <f t="shared" si="8"/>
        <v>0.20399999999999999</v>
      </c>
      <c r="K75" s="146">
        <f t="shared" si="6"/>
        <v>557.93999999999994</v>
      </c>
      <c r="L75" s="146">
        <f>M75*(100%-$L$6)</f>
        <v>3282</v>
      </c>
      <c r="M75" s="4">
        <v>3282</v>
      </c>
      <c r="N75" s="1"/>
      <c r="P75" s="9"/>
      <c r="Q75" s="15"/>
    </row>
    <row r="76" spans="1:17" s="2" customFormat="1" ht="14.1" customHeight="1">
      <c r="A76" s="422"/>
      <c r="B76" s="431"/>
      <c r="C76" s="432"/>
      <c r="D76" s="123"/>
      <c r="E76" s="257">
        <v>1000</v>
      </c>
      <c r="F76" s="258">
        <v>600</v>
      </c>
      <c r="G76" s="285">
        <v>180</v>
      </c>
      <c r="H76" s="145">
        <v>2</v>
      </c>
      <c r="I76" s="287">
        <f t="shared" si="7"/>
        <v>1.2</v>
      </c>
      <c r="J76" s="287">
        <f t="shared" si="8"/>
        <v>0.216</v>
      </c>
      <c r="K76" s="146">
        <f t="shared" si="6"/>
        <v>588.96</v>
      </c>
      <c r="L76" s="146">
        <f>M76*(100%-$L$6)</f>
        <v>3272</v>
      </c>
      <c r="M76" s="4">
        <v>3272</v>
      </c>
      <c r="N76" s="1"/>
      <c r="P76" s="9"/>
      <c r="Q76" s="15"/>
    </row>
    <row r="77" spans="1:17" s="2" customFormat="1" ht="14.1" customHeight="1">
      <c r="A77" s="422"/>
      <c r="B77" s="431"/>
      <c r="C77" s="432"/>
      <c r="D77" s="123"/>
      <c r="E77" s="257">
        <v>1000</v>
      </c>
      <c r="F77" s="258">
        <v>600</v>
      </c>
      <c r="G77" s="285">
        <v>190</v>
      </c>
      <c r="H77" s="145">
        <v>2</v>
      </c>
      <c r="I77" s="287">
        <f t="shared" si="7"/>
        <v>1.2</v>
      </c>
      <c r="J77" s="287">
        <f t="shared" si="8"/>
        <v>0.22800000000000001</v>
      </c>
      <c r="K77" s="146">
        <f t="shared" si="6"/>
        <v>619.97</v>
      </c>
      <c r="L77" s="146">
        <f>M77*(100%-$L$6)</f>
        <v>3263</v>
      </c>
      <c r="M77" s="4">
        <v>3263</v>
      </c>
      <c r="N77" s="1"/>
      <c r="P77" s="9"/>
      <c r="Q77" s="15"/>
    </row>
    <row r="78" spans="1:17" s="2" customFormat="1" ht="14.1" customHeight="1">
      <c r="A78" s="433"/>
      <c r="B78" s="434"/>
      <c r="C78" s="435"/>
      <c r="D78" s="295"/>
      <c r="E78" s="148">
        <v>1000</v>
      </c>
      <c r="F78" s="149">
        <v>600</v>
      </c>
      <c r="G78" s="150">
        <v>200</v>
      </c>
      <c r="H78" s="151">
        <v>2</v>
      </c>
      <c r="I78" s="152">
        <f t="shared" si="7"/>
        <v>1.2</v>
      </c>
      <c r="J78" s="152">
        <f t="shared" si="8"/>
        <v>0.24</v>
      </c>
      <c r="K78" s="153">
        <f t="shared" si="6"/>
        <v>651</v>
      </c>
      <c r="L78" s="153">
        <f>M78*(100%-$L$6)</f>
        <v>3255</v>
      </c>
      <c r="M78" s="16">
        <v>3255</v>
      </c>
      <c r="N78" s="1"/>
      <c r="P78" s="9"/>
      <c r="Q78" s="15"/>
    </row>
    <row r="79" spans="1:17" s="2" customFormat="1" ht="14.1" customHeight="1">
      <c r="A79" s="276"/>
      <c r="B79" s="276"/>
      <c r="C79" s="276"/>
      <c r="D79" s="297"/>
      <c r="E79" s="277"/>
      <c r="F79" s="277"/>
      <c r="G79" s="278"/>
      <c r="H79" s="277"/>
      <c r="I79" s="298"/>
      <c r="J79" s="298"/>
      <c r="K79" s="299"/>
      <c r="L79" s="299"/>
      <c r="M79" s="66"/>
      <c r="N79" s="1"/>
      <c r="P79" s="9"/>
      <c r="Q79" s="15"/>
    </row>
    <row r="80" spans="1:17" s="2" customFormat="1" ht="14.1" customHeight="1">
      <c r="A80" s="155" t="s">
        <v>16</v>
      </c>
      <c r="B80" s="155"/>
      <c r="C80" s="155"/>
      <c r="D80" s="155"/>
      <c r="E80" s="155"/>
      <c r="F80" s="155"/>
      <c r="G80" s="155"/>
      <c r="H80" s="155"/>
      <c r="I80" s="156"/>
      <c r="J80" s="156"/>
      <c r="K80" s="156"/>
      <c r="L80" s="156"/>
      <c r="M80" s="66"/>
      <c r="N80" s="1"/>
    </row>
    <row r="81" spans="1:13" ht="14.1" customHeight="1">
      <c r="A81" s="453" t="s">
        <v>33</v>
      </c>
      <c r="B81" s="453"/>
      <c r="C81" s="453"/>
      <c r="D81" s="453"/>
      <c r="E81" s="453"/>
      <c r="F81" s="453"/>
      <c r="G81" s="453"/>
      <c r="H81" s="453"/>
      <c r="I81" s="453"/>
      <c r="J81" s="453"/>
      <c r="K81" s="159" t="s">
        <v>269</v>
      </c>
      <c r="L81" s="159"/>
      <c r="M81" s="6"/>
    </row>
    <row r="82" spans="1:13" ht="14.1" customHeight="1">
      <c r="A82" s="454" t="s">
        <v>29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68" t="s">
        <v>270</v>
      </c>
      <c r="L82" s="468"/>
      <c r="M82" s="45"/>
    </row>
    <row r="83" spans="1:13" ht="14.1" customHeight="1">
      <c r="A83" s="452" t="s">
        <v>67</v>
      </c>
      <c r="B83" s="452"/>
      <c r="C83" s="452"/>
      <c r="D83" s="452"/>
      <c r="E83" s="452"/>
      <c r="F83" s="452"/>
      <c r="G83" s="452"/>
      <c r="H83" s="452"/>
      <c r="I83" s="452"/>
      <c r="J83" s="452"/>
      <c r="K83" s="242" t="s">
        <v>264</v>
      </c>
      <c r="L83" s="162"/>
      <c r="M83" s="7"/>
    </row>
    <row r="84" spans="1:13" ht="14.1" customHeight="1">
      <c r="A84" s="452"/>
      <c r="B84" s="452"/>
      <c r="C84" s="452"/>
      <c r="D84" s="452"/>
      <c r="E84" s="452"/>
      <c r="F84" s="452"/>
      <c r="G84" s="452"/>
      <c r="H84" s="452"/>
      <c r="I84" s="452"/>
      <c r="J84" s="452"/>
      <c r="K84" s="161"/>
      <c r="L84" s="162"/>
      <c r="M84" s="7"/>
    </row>
    <row r="85" spans="1:13">
      <c r="A85" s="300"/>
      <c r="B85" s="88"/>
      <c r="C85" s="88"/>
      <c r="D85" s="88"/>
      <c r="E85" s="88"/>
      <c r="F85" s="88"/>
      <c r="G85" s="88"/>
      <c r="H85" s="88"/>
      <c r="I85" s="88"/>
      <c r="J85" s="88"/>
      <c r="K85" s="93"/>
      <c r="L85" s="93"/>
    </row>
  </sheetData>
  <mergeCells count="31">
    <mergeCell ref="A81:J81"/>
    <mergeCell ref="A82:J82"/>
    <mergeCell ref="A1:L1"/>
    <mergeCell ref="A2:L2"/>
    <mergeCell ref="A3:L3"/>
    <mergeCell ref="A4:L4"/>
    <mergeCell ref="I7:I8"/>
    <mergeCell ref="J7:J8"/>
    <mergeCell ref="K7:L7"/>
    <mergeCell ref="A9:L9"/>
    <mergeCell ref="A7:C8"/>
    <mergeCell ref="D7:D8"/>
    <mergeCell ref="E7:G7"/>
    <mergeCell ref="H7:H8"/>
    <mergeCell ref="K82:L82"/>
    <mergeCell ref="A84:J84"/>
    <mergeCell ref="D21:D23"/>
    <mergeCell ref="D10:D17"/>
    <mergeCell ref="D38:D41"/>
    <mergeCell ref="D70:D71"/>
    <mergeCell ref="A83:J83"/>
    <mergeCell ref="A28:C44"/>
    <mergeCell ref="A62:C78"/>
    <mergeCell ref="D62:D66"/>
    <mergeCell ref="A45:C61"/>
    <mergeCell ref="D45:D49"/>
    <mergeCell ref="D52:D55"/>
    <mergeCell ref="D35:D36"/>
    <mergeCell ref="D28:D33"/>
    <mergeCell ref="D67:D68"/>
    <mergeCell ref="A10:C27"/>
  </mergeCells>
  <phoneticPr fontId="0" type="noConversion"/>
  <hyperlinks>
    <hyperlink ref="K83" r:id="rId1"/>
  </hyperlinks>
  <printOptions horizontalCentered="1"/>
  <pageMargins left="0.78740157480314965" right="0.78740157480314965" top="0.55118110236220474" bottom="0.55118110236220474" header="0.51181102362204722" footer="0.51181102362204722"/>
  <pageSetup paperSize="9" scale="58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41"/>
  <sheetViews>
    <sheetView showGridLines="0" view="pageBreakPreview" zoomScale="75" zoomScaleNormal="85" zoomScaleSheetLayoutView="75" workbookViewId="0">
      <pane ySplit="7" topLeftCell="A29" activePane="bottomLeft" state="frozen"/>
      <selection activeCell="A32" sqref="A32:J32"/>
      <selection pane="bottomLeft" activeCell="D28" sqref="D28:D35"/>
    </sheetView>
  </sheetViews>
  <sheetFormatPr defaultRowHeight="12.75"/>
  <cols>
    <col min="1" max="1" width="8" style="23" customWidth="1"/>
    <col min="2" max="2" width="7.5703125" style="9" customWidth="1"/>
    <col min="3" max="3" width="5.42578125" style="9" customWidth="1"/>
    <col min="4" max="4" width="49.7109375" style="9" customWidth="1"/>
    <col min="5" max="5" width="11.5703125" style="9" hidden="1" customWidth="1"/>
    <col min="6" max="11" width="12.7109375" style="9" customWidth="1"/>
    <col min="12" max="12" width="12.7109375" style="15" customWidth="1"/>
    <col min="13" max="13" width="9.140625" style="8" hidden="1" customWidth="1"/>
    <col min="14" max="14" width="9.140625" style="59"/>
    <col min="15" max="16384" width="9.140625" style="9"/>
  </cols>
  <sheetData>
    <row r="1" spans="1:18" ht="15" customHeight="1">
      <c r="A1" s="413" t="s">
        <v>109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85"/>
      <c r="N1" s="9"/>
    </row>
    <row r="2" spans="1:18" ht="15" customHeight="1">
      <c r="A2" s="413" t="s">
        <v>261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85"/>
      <c r="N2" s="9"/>
    </row>
    <row r="3" spans="1:18" ht="15" customHeight="1">
      <c r="A3" s="415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86"/>
      <c r="N3" s="9"/>
    </row>
    <row r="4" spans="1:18" ht="15" customHeight="1">
      <c r="A4" s="417">
        <v>42424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85"/>
      <c r="N4" s="9"/>
    </row>
    <row r="5" spans="1:18" ht="15.95" customHeight="1">
      <c r="A5" s="244"/>
      <c r="B5" s="245"/>
      <c r="C5" s="245"/>
      <c r="D5" s="90"/>
      <c r="E5" s="90"/>
      <c r="F5" s="246"/>
      <c r="G5" s="246"/>
      <c r="H5" s="246"/>
      <c r="I5" s="246"/>
      <c r="J5" s="246"/>
      <c r="K5" s="91" t="s">
        <v>88</v>
      </c>
      <c r="L5" s="92">
        <v>0</v>
      </c>
    </row>
    <row r="6" spans="1:18" s="21" customFormat="1" ht="14.25" customHeight="1">
      <c r="A6" s="463" t="s">
        <v>1</v>
      </c>
      <c r="B6" s="425"/>
      <c r="C6" s="426"/>
      <c r="D6" s="465" t="s">
        <v>95</v>
      </c>
      <c r="E6" s="247"/>
      <c r="F6" s="423" t="s">
        <v>96</v>
      </c>
      <c r="G6" s="424"/>
      <c r="H6" s="424"/>
      <c r="I6" s="424"/>
      <c r="J6" s="451"/>
      <c r="K6" s="248" t="s">
        <v>97</v>
      </c>
      <c r="L6" s="249" t="s">
        <v>98</v>
      </c>
      <c r="M6" s="28"/>
      <c r="N6" s="65"/>
      <c r="O6" s="20"/>
      <c r="P6" s="20"/>
      <c r="Q6" s="20"/>
      <c r="R6" s="20"/>
    </row>
    <row r="7" spans="1:18" s="21" customFormat="1" ht="45" customHeight="1">
      <c r="A7" s="464"/>
      <c r="B7" s="457"/>
      <c r="C7" s="458"/>
      <c r="D7" s="470"/>
      <c r="E7" s="250"/>
      <c r="F7" s="102" t="s">
        <v>7</v>
      </c>
      <c r="G7" s="251" t="s">
        <v>99</v>
      </c>
      <c r="H7" s="251" t="s">
        <v>100</v>
      </c>
      <c r="I7" s="103" t="s">
        <v>101</v>
      </c>
      <c r="J7" s="104" t="s">
        <v>102</v>
      </c>
      <c r="K7" s="252" t="s">
        <v>103</v>
      </c>
      <c r="L7" s="106" t="s">
        <v>104</v>
      </c>
      <c r="M7" s="28"/>
      <c r="N7" s="65"/>
      <c r="O7" s="20"/>
      <c r="P7" s="20"/>
      <c r="Q7" s="20"/>
      <c r="R7" s="20"/>
    </row>
    <row r="8" spans="1:18" ht="14.1" customHeight="1">
      <c r="A8" s="427" t="s">
        <v>105</v>
      </c>
      <c r="B8" s="428"/>
      <c r="C8" s="429"/>
      <c r="D8" s="446" t="s">
        <v>106</v>
      </c>
      <c r="E8" s="107">
        <v>121102</v>
      </c>
      <c r="F8" s="107">
        <v>95</v>
      </c>
      <c r="G8" s="108">
        <v>8</v>
      </c>
      <c r="H8" s="253">
        <v>60</v>
      </c>
      <c r="I8" s="108">
        <v>45</v>
      </c>
      <c r="J8" s="254">
        <f t="shared" ref="J8:J16" si="0">F8-I8</f>
        <v>50</v>
      </c>
      <c r="K8" s="255">
        <v>450</v>
      </c>
      <c r="L8" s="256">
        <f t="shared" ref="L8:L16" si="1">M8*(100%-$L$5)</f>
        <v>4.9800000000000004</v>
      </c>
      <c r="M8" s="60">
        <v>4.9800000000000004</v>
      </c>
      <c r="N8" s="8"/>
      <c r="O8" s="8"/>
      <c r="P8" s="8"/>
      <c r="Q8" s="8"/>
    </row>
    <row r="9" spans="1:18" ht="14.1" customHeight="1">
      <c r="A9" s="430"/>
      <c r="B9" s="431"/>
      <c r="C9" s="432"/>
      <c r="D9" s="447"/>
      <c r="E9" s="257">
        <v>121178</v>
      </c>
      <c r="F9" s="257">
        <v>115</v>
      </c>
      <c r="G9" s="258">
        <v>8</v>
      </c>
      <c r="H9" s="259">
        <v>60</v>
      </c>
      <c r="I9" s="258">
        <v>45</v>
      </c>
      <c r="J9" s="260">
        <f t="shared" si="0"/>
        <v>70</v>
      </c>
      <c r="K9" s="261">
        <v>400</v>
      </c>
      <c r="L9" s="262">
        <f t="shared" si="1"/>
        <v>5.7</v>
      </c>
      <c r="M9" s="60">
        <v>5.7</v>
      </c>
      <c r="N9" s="8"/>
      <c r="O9" s="8"/>
      <c r="P9" s="8"/>
      <c r="Q9" s="8"/>
    </row>
    <row r="10" spans="1:18" ht="14.1" customHeight="1">
      <c r="A10" s="422"/>
      <c r="B10" s="431"/>
      <c r="C10" s="432"/>
      <c r="D10" s="447"/>
      <c r="E10" s="257">
        <v>121185</v>
      </c>
      <c r="F10" s="257">
        <v>125</v>
      </c>
      <c r="G10" s="258">
        <v>8</v>
      </c>
      <c r="H10" s="259">
        <v>60</v>
      </c>
      <c r="I10" s="258">
        <v>45</v>
      </c>
      <c r="J10" s="260">
        <f t="shared" si="0"/>
        <v>80</v>
      </c>
      <c r="K10" s="261">
        <v>380</v>
      </c>
      <c r="L10" s="262">
        <f t="shared" si="1"/>
        <v>5.95</v>
      </c>
      <c r="M10" s="60">
        <v>5.95</v>
      </c>
      <c r="N10" s="8"/>
      <c r="O10" s="8"/>
      <c r="P10" s="8"/>
      <c r="Q10" s="8"/>
    </row>
    <row r="11" spans="1:18" ht="14.1" customHeight="1">
      <c r="A11" s="422"/>
      <c r="B11" s="431"/>
      <c r="C11" s="432"/>
      <c r="D11" s="447"/>
      <c r="E11" s="257">
        <v>121186</v>
      </c>
      <c r="F11" s="257">
        <v>135</v>
      </c>
      <c r="G11" s="258">
        <v>8</v>
      </c>
      <c r="H11" s="259">
        <v>60</v>
      </c>
      <c r="I11" s="258">
        <v>45</v>
      </c>
      <c r="J11" s="260">
        <f t="shared" si="0"/>
        <v>90</v>
      </c>
      <c r="K11" s="261">
        <v>370</v>
      </c>
      <c r="L11" s="262">
        <f t="shared" si="1"/>
        <v>6.25</v>
      </c>
      <c r="M11" s="60">
        <v>6.25</v>
      </c>
      <c r="N11" s="8"/>
      <c r="O11" s="8"/>
      <c r="P11" s="8"/>
      <c r="Q11" s="8"/>
    </row>
    <row r="12" spans="1:18" ht="14.1" customHeight="1">
      <c r="A12" s="422"/>
      <c r="B12" s="431"/>
      <c r="C12" s="432"/>
      <c r="D12" s="447"/>
      <c r="E12" s="257">
        <v>121188</v>
      </c>
      <c r="F12" s="257">
        <v>145</v>
      </c>
      <c r="G12" s="258">
        <v>8</v>
      </c>
      <c r="H12" s="259">
        <v>60</v>
      </c>
      <c r="I12" s="258">
        <v>45</v>
      </c>
      <c r="J12" s="260">
        <f t="shared" si="0"/>
        <v>100</v>
      </c>
      <c r="K12" s="261">
        <v>350</v>
      </c>
      <c r="L12" s="262">
        <f t="shared" si="1"/>
        <v>6.59</v>
      </c>
      <c r="M12" s="60">
        <v>6.59</v>
      </c>
      <c r="N12" s="8"/>
      <c r="O12" s="8"/>
      <c r="P12" s="8"/>
      <c r="Q12" s="8"/>
    </row>
    <row r="13" spans="1:18" ht="14.1" customHeight="1">
      <c r="A13" s="422"/>
      <c r="B13" s="431"/>
      <c r="C13" s="432"/>
      <c r="D13" s="447"/>
      <c r="E13" s="257">
        <v>121189</v>
      </c>
      <c r="F13" s="257">
        <v>165</v>
      </c>
      <c r="G13" s="258">
        <v>8</v>
      </c>
      <c r="H13" s="259">
        <v>60</v>
      </c>
      <c r="I13" s="258">
        <v>45</v>
      </c>
      <c r="J13" s="260">
        <f t="shared" si="0"/>
        <v>120</v>
      </c>
      <c r="K13" s="261">
        <v>300</v>
      </c>
      <c r="L13" s="262">
        <f t="shared" si="1"/>
        <v>7.1</v>
      </c>
      <c r="M13" s="60">
        <v>7.1</v>
      </c>
      <c r="N13" s="8"/>
      <c r="O13" s="8"/>
      <c r="P13" s="8"/>
      <c r="Q13" s="8"/>
    </row>
    <row r="14" spans="1:18" ht="14.1" customHeight="1">
      <c r="A14" s="422"/>
      <c r="B14" s="431"/>
      <c r="C14" s="432"/>
      <c r="D14" s="447"/>
      <c r="E14" s="257">
        <v>121190</v>
      </c>
      <c r="F14" s="257">
        <v>175</v>
      </c>
      <c r="G14" s="258">
        <v>8</v>
      </c>
      <c r="H14" s="259">
        <v>60</v>
      </c>
      <c r="I14" s="258">
        <v>45</v>
      </c>
      <c r="J14" s="260">
        <f t="shared" si="0"/>
        <v>130</v>
      </c>
      <c r="K14" s="261">
        <v>270</v>
      </c>
      <c r="L14" s="262">
        <f t="shared" si="1"/>
        <v>7.36</v>
      </c>
      <c r="M14" s="60">
        <v>7.36</v>
      </c>
      <c r="N14" s="8"/>
      <c r="O14" s="8"/>
      <c r="P14" s="8"/>
      <c r="Q14" s="8"/>
    </row>
    <row r="15" spans="1:18" ht="13.5" customHeight="1">
      <c r="A15" s="422"/>
      <c r="B15" s="431"/>
      <c r="C15" s="432"/>
      <c r="D15" s="447"/>
      <c r="E15" s="257">
        <v>121191</v>
      </c>
      <c r="F15" s="257">
        <v>195</v>
      </c>
      <c r="G15" s="258">
        <v>8</v>
      </c>
      <c r="H15" s="259">
        <v>60</v>
      </c>
      <c r="I15" s="258">
        <v>45</v>
      </c>
      <c r="J15" s="260">
        <f t="shared" si="0"/>
        <v>150</v>
      </c>
      <c r="K15" s="261">
        <v>230</v>
      </c>
      <c r="L15" s="262">
        <f t="shared" si="1"/>
        <v>8.4</v>
      </c>
      <c r="M15" s="60">
        <v>8.4</v>
      </c>
      <c r="N15" s="8"/>
      <c r="O15" s="8"/>
      <c r="P15" s="8"/>
      <c r="Q15" s="8"/>
    </row>
    <row r="16" spans="1:18" ht="14.1" customHeight="1">
      <c r="A16" s="422"/>
      <c r="B16" s="431"/>
      <c r="C16" s="432"/>
      <c r="D16" s="447"/>
      <c r="E16" s="139">
        <v>121192</v>
      </c>
      <c r="F16" s="139">
        <v>225</v>
      </c>
      <c r="G16" s="140">
        <v>8</v>
      </c>
      <c r="H16" s="263">
        <v>60</v>
      </c>
      <c r="I16" s="140">
        <v>45</v>
      </c>
      <c r="J16" s="264">
        <f t="shared" si="0"/>
        <v>180</v>
      </c>
      <c r="K16" s="265">
        <v>200</v>
      </c>
      <c r="L16" s="266">
        <f t="shared" si="1"/>
        <v>9.5500000000000007</v>
      </c>
      <c r="M16" s="60">
        <v>9.5500000000000007</v>
      </c>
      <c r="N16" s="8"/>
      <c r="O16" s="8"/>
      <c r="P16" s="8"/>
      <c r="Q16" s="8"/>
    </row>
    <row r="17" spans="1:17" ht="14.1" customHeight="1">
      <c r="A17" s="267"/>
      <c r="B17" s="268"/>
      <c r="C17" s="516"/>
      <c r="D17" s="516"/>
      <c r="E17" s="516"/>
      <c r="F17" s="516"/>
      <c r="G17" s="516"/>
      <c r="H17" s="516"/>
      <c r="I17" s="516"/>
      <c r="J17" s="516"/>
      <c r="K17" s="516"/>
      <c r="L17" s="517"/>
      <c r="M17" s="60"/>
      <c r="N17" s="8"/>
      <c r="O17" s="8"/>
      <c r="P17" s="8"/>
      <c r="Q17" s="8"/>
    </row>
    <row r="18" spans="1:17" ht="14.1" customHeight="1">
      <c r="A18" s="519" t="s">
        <v>107</v>
      </c>
      <c r="B18" s="520"/>
      <c r="C18" s="521"/>
      <c r="D18" s="528" t="s">
        <v>108</v>
      </c>
      <c r="E18" s="107">
        <v>121173</v>
      </c>
      <c r="F18" s="107">
        <v>95</v>
      </c>
      <c r="G18" s="108">
        <v>8</v>
      </c>
      <c r="H18" s="253">
        <v>60</v>
      </c>
      <c r="I18" s="108">
        <v>45</v>
      </c>
      <c r="J18" s="254">
        <f t="shared" ref="J18:J25" si="2">F18-I18</f>
        <v>50</v>
      </c>
      <c r="K18" s="255">
        <v>450</v>
      </c>
      <c r="L18" s="269">
        <f t="shared" ref="L18:L26" si="3">M18*(100%-$L$5)</f>
        <v>4.21</v>
      </c>
      <c r="M18" s="60">
        <v>4.21</v>
      </c>
      <c r="N18" s="8"/>
      <c r="O18" s="8"/>
      <c r="P18" s="8"/>
    </row>
    <row r="19" spans="1:17" ht="14.1" customHeight="1">
      <c r="A19" s="522"/>
      <c r="B19" s="523"/>
      <c r="C19" s="524"/>
      <c r="D19" s="422"/>
      <c r="E19" s="257">
        <v>121174</v>
      </c>
      <c r="F19" s="257">
        <v>115</v>
      </c>
      <c r="G19" s="258">
        <v>8</v>
      </c>
      <c r="H19" s="259">
        <v>60</v>
      </c>
      <c r="I19" s="258">
        <v>45</v>
      </c>
      <c r="J19" s="260">
        <f t="shared" si="2"/>
        <v>70</v>
      </c>
      <c r="K19" s="261">
        <v>400</v>
      </c>
      <c r="L19" s="270">
        <f t="shared" si="3"/>
        <v>4.66</v>
      </c>
      <c r="M19" s="60">
        <v>4.66</v>
      </c>
      <c r="N19" s="8"/>
      <c r="O19" s="8"/>
      <c r="P19" s="8"/>
    </row>
    <row r="20" spans="1:17" ht="14.1" customHeight="1">
      <c r="A20" s="522"/>
      <c r="B20" s="523"/>
      <c r="C20" s="524"/>
      <c r="D20" s="422"/>
      <c r="E20" s="257">
        <v>121175</v>
      </c>
      <c r="F20" s="257">
        <v>125</v>
      </c>
      <c r="G20" s="258">
        <v>8</v>
      </c>
      <c r="H20" s="259">
        <v>60</v>
      </c>
      <c r="I20" s="258">
        <v>45</v>
      </c>
      <c r="J20" s="260">
        <f t="shared" si="2"/>
        <v>80</v>
      </c>
      <c r="K20" s="261">
        <v>380</v>
      </c>
      <c r="L20" s="270">
        <f t="shared" si="3"/>
        <v>5.13</v>
      </c>
      <c r="M20" s="60">
        <v>5.13</v>
      </c>
      <c r="N20" s="8"/>
      <c r="O20" s="8"/>
      <c r="P20" s="8"/>
    </row>
    <row r="21" spans="1:17" ht="14.1" customHeight="1">
      <c r="A21" s="522"/>
      <c r="B21" s="523"/>
      <c r="C21" s="524"/>
      <c r="D21" s="422"/>
      <c r="E21" s="257">
        <v>121177</v>
      </c>
      <c r="F21" s="257">
        <v>135</v>
      </c>
      <c r="G21" s="258">
        <v>8</v>
      </c>
      <c r="H21" s="259">
        <v>60</v>
      </c>
      <c r="I21" s="258">
        <v>45</v>
      </c>
      <c r="J21" s="260">
        <f t="shared" si="2"/>
        <v>90</v>
      </c>
      <c r="K21" s="261">
        <v>370</v>
      </c>
      <c r="L21" s="270">
        <f t="shared" si="3"/>
        <v>5.2</v>
      </c>
      <c r="M21" s="60">
        <v>5.2</v>
      </c>
      <c r="N21" s="8"/>
      <c r="O21" s="8"/>
      <c r="P21" s="8"/>
    </row>
    <row r="22" spans="1:17" ht="14.1" customHeight="1">
      <c r="A22" s="522"/>
      <c r="B22" s="523"/>
      <c r="C22" s="524"/>
      <c r="D22" s="422"/>
      <c r="E22" s="257">
        <v>121179</v>
      </c>
      <c r="F22" s="257">
        <v>145</v>
      </c>
      <c r="G22" s="258">
        <v>8</v>
      </c>
      <c r="H22" s="259">
        <v>60</v>
      </c>
      <c r="I22" s="258">
        <v>45</v>
      </c>
      <c r="J22" s="260">
        <f t="shared" si="2"/>
        <v>100</v>
      </c>
      <c r="K22" s="261">
        <v>350</v>
      </c>
      <c r="L22" s="270">
        <f t="shared" si="3"/>
        <v>5.45</v>
      </c>
      <c r="M22" s="60">
        <v>5.45</v>
      </c>
      <c r="N22" s="8"/>
      <c r="O22" s="8"/>
      <c r="P22" s="8"/>
    </row>
    <row r="23" spans="1:17" ht="14.1" customHeight="1">
      <c r="A23" s="522"/>
      <c r="B23" s="523"/>
      <c r="C23" s="524"/>
      <c r="D23" s="422"/>
      <c r="E23" s="257">
        <v>121180</v>
      </c>
      <c r="F23" s="257">
        <v>165</v>
      </c>
      <c r="G23" s="258">
        <v>8</v>
      </c>
      <c r="H23" s="259">
        <v>60</v>
      </c>
      <c r="I23" s="258">
        <v>45</v>
      </c>
      <c r="J23" s="260">
        <f t="shared" si="2"/>
        <v>120</v>
      </c>
      <c r="K23" s="261">
        <v>300</v>
      </c>
      <c r="L23" s="270">
        <f t="shared" si="3"/>
        <v>5.82</v>
      </c>
      <c r="M23" s="60">
        <v>5.82</v>
      </c>
      <c r="N23" s="8"/>
      <c r="O23" s="8"/>
      <c r="P23" s="8"/>
    </row>
    <row r="24" spans="1:17" ht="14.1" customHeight="1">
      <c r="A24" s="522"/>
      <c r="B24" s="523"/>
      <c r="C24" s="524"/>
      <c r="D24" s="422"/>
      <c r="E24" s="257">
        <v>121181</v>
      </c>
      <c r="F24" s="257">
        <v>175</v>
      </c>
      <c r="G24" s="258">
        <v>8</v>
      </c>
      <c r="H24" s="259">
        <v>60</v>
      </c>
      <c r="I24" s="258">
        <v>45</v>
      </c>
      <c r="J24" s="260">
        <f t="shared" si="2"/>
        <v>130</v>
      </c>
      <c r="K24" s="261">
        <v>270</v>
      </c>
      <c r="L24" s="270">
        <f t="shared" si="3"/>
        <v>6.05</v>
      </c>
      <c r="M24" s="60">
        <v>6.05</v>
      </c>
      <c r="N24" s="8"/>
      <c r="O24" s="8"/>
      <c r="P24" s="8"/>
    </row>
    <row r="25" spans="1:17" ht="13.5" customHeight="1">
      <c r="A25" s="522"/>
      <c r="B25" s="523"/>
      <c r="C25" s="524"/>
      <c r="D25" s="422"/>
      <c r="E25" s="139">
        <v>121183</v>
      </c>
      <c r="F25" s="139">
        <v>195</v>
      </c>
      <c r="G25" s="140">
        <v>8</v>
      </c>
      <c r="H25" s="263">
        <v>60</v>
      </c>
      <c r="I25" s="140">
        <v>45</v>
      </c>
      <c r="J25" s="264">
        <f t="shared" si="2"/>
        <v>150</v>
      </c>
      <c r="K25" s="265">
        <v>230</v>
      </c>
      <c r="L25" s="266">
        <f t="shared" si="3"/>
        <v>6.51</v>
      </c>
      <c r="M25" s="60">
        <v>6.51</v>
      </c>
      <c r="N25" s="8"/>
      <c r="O25" s="8"/>
      <c r="P25" s="8"/>
    </row>
    <row r="26" spans="1:17" ht="13.5" customHeight="1">
      <c r="A26" s="525"/>
      <c r="B26" s="526"/>
      <c r="C26" s="527"/>
      <c r="D26" s="433"/>
      <c r="E26" s="139"/>
      <c r="F26" s="139">
        <v>225</v>
      </c>
      <c r="G26" s="140">
        <v>8</v>
      </c>
      <c r="H26" s="263">
        <v>60</v>
      </c>
      <c r="I26" s="140">
        <v>45</v>
      </c>
      <c r="J26" s="264">
        <v>180</v>
      </c>
      <c r="K26" s="265">
        <v>200</v>
      </c>
      <c r="L26" s="266">
        <f t="shared" si="3"/>
        <v>7.38</v>
      </c>
      <c r="M26" s="60">
        <v>7.38</v>
      </c>
      <c r="N26" s="8"/>
      <c r="O26" s="8"/>
      <c r="P26" s="8"/>
    </row>
    <row r="27" spans="1:17" ht="14.1" customHeight="1">
      <c r="A27" s="267"/>
      <c r="B27" s="268"/>
      <c r="C27" s="516"/>
      <c r="D27" s="516"/>
      <c r="E27" s="516"/>
      <c r="F27" s="516"/>
      <c r="G27" s="516"/>
      <c r="H27" s="516"/>
      <c r="I27" s="516"/>
      <c r="J27" s="516"/>
      <c r="K27" s="516"/>
      <c r="L27" s="517"/>
      <c r="M27" s="60"/>
      <c r="N27" s="8"/>
      <c r="O27" s="8"/>
      <c r="P27" s="8"/>
    </row>
    <row r="28" spans="1:17" ht="14.1" customHeight="1">
      <c r="A28" s="427" t="s">
        <v>118</v>
      </c>
      <c r="B28" s="428"/>
      <c r="C28" s="429"/>
      <c r="D28" s="446" t="s">
        <v>119</v>
      </c>
      <c r="E28" s="107">
        <v>165164</v>
      </c>
      <c r="F28" s="107">
        <v>70</v>
      </c>
      <c r="G28" s="108">
        <v>8</v>
      </c>
      <c r="H28" s="253">
        <v>60</v>
      </c>
      <c r="I28" s="108">
        <v>40</v>
      </c>
      <c r="J28" s="254">
        <f t="shared" ref="J28:J35" si="4">F28-I28</f>
        <v>30</v>
      </c>
      <c r="K28" s="255">
        <v>1000</v>
      </c>
      <c r="L28" s="256">
        <f t="shared" ref="L28:L35" si="5">M28*(100%-$L$5)</f>
        <v>2.96</v>
      </c>
      <c r="M28" s="60">
        <v>2.96</v>
      </c>
      <c r="N28" s="8"/>
      <c r="O28" s="8"/>
      <c r="P28" s="8"/>
      <c r="Q28" s="8"/>
    </row>
    <row r="29" spans="1:17" ht="14.1" customHeight="1">
      <c r="A29" s="430"/>
      <c r="B29" s="431"/>
      <c r="C29" s="432"/>
      <c r="D29" s="447"/>
      <c r="E29" s="257">
        <v>165165</v>
      </c>
      <c r="F29" s="257">
        <v>90</v>
      </c>
      <c r="G29" s="258">
        <v>8</v>
      </c>
      <c r="H29" s="259">
        <v>60</v>
      </c>
      <c r="I29" s="258">
        <v>40</v>
      </c>
      <c r="J29" s="260">
        <f t="shared" si="4"/>
        <v>50</v>
      </c>
      <c r="K29" s="261">
        <v>800</v>
      </c>
      <c r="L29" s="262">
        <f t="shared" si="5"/>
        <v>3.28</v>
      </c>
      <c r="M29" s="60">
        <v>3.28</v>
      </c>
      <c r="N29" s="8"/>
      <c r="O29" s="8"/>
      <c r="P29" s="8"/>
      <c r="Q29" s="8"/>
    </row>
    <row r="30" spans="1:17" ht="14.1" customHeight="1">
      <c r="A30" s="422"/>
      <c r="B30" s="431"/>
      <c r="C30" s="432"/>
      <c r="D30" s="447"/>
      <c r="E30" s="257">
        <v>165192</v>
      </c>
      <c r="F30" s="257">
        <v>110</v>
      </c>
      <c r="G30" s="258">
        <v>8</v>
      </c>
      <c r="H30" s="259">
        <v>60</v>
      </c>
      <c r="I30" s="258">
        <v>40</v>
      </c>
      <c r="J30" s="260">
        <f t="shared" si="4"/>
        <v>70</v>
      </c>
      <c r="K30" s="261">
        <v>650</v>
      </c>
      <c r="L30" s="262">
        <f t="shared" si="5"/>
        <v>3.6</v>
      </c>
      <c r="M30" s="60">
        <v>3.6</v>
      </c>
      <c r="N30" s="8"/>
      <c r="O30" s="8"/>
      <c r="P30" s="8"/>
      <c r="Q30" s="8"/>
    </row>
    <row r="31" spans="1:17" ht="14.1" customHeight="1">
      <c r="A31" s="422"/>
      <c r="B31" s="431"/>
      <c r="C31" s="432"/>
      <c r="D31" s="447"/>
      <c r="E31" s="257">
        <v>165193</v>
      </c>
      <c r="F31" s="257">
        <v>130</v>
      </c>
      <c r="G31" s="258">
        <v>8</v>
      </c>
      <c r="H31" s="259">
        <v>60</v>
      </c>
      <c r="I31" s="258">
        <v>40</v>
      </c>
      <c r="J31" s="260">
        <f t="shared" si="4"/>
        <v>90</v>
      </c>
      <c r="K31" s="261">
        <v>550</v>
      </c>
      <c r="L31" s="262">
        <f t="shared" si="5"/>
        <v>3.76</v>
      </c>
      <c r="M31" s="60">
        <v>3.76</v>
      </c>
      <c r="N31" s="8"/>
      <c r="O31" s="8"/>
      <c r="P31" s="8"/>
      <c r="Q31" s="8"/>
    </row>
    <row r="32" spans="1:17" ht="14.1" customHeight="1">
      <c r="A32" s="422"/>
      <c r="B32" s="431"/>
      <c r="C32" s="432"/>
      <c r="D32" s="447"/>
      <c r="E32" s="257">
        <v>165194</v>
      </c>
      <c r="F32" s="257">
        <v>150</v>
      </c>
      <c r="G32" s="258">
        <v>8</v>
      </c>
      <c r="H32" s="259">
        <v>60</v>
      </c>
      <c r="I32" s="258">
        <v>40</v>
      </c>
      <c r="J32" s="260">
        <f t="shared" si="4"/>
        <v>110</v>
      </c>
      <c r="K32" s="261">
        <v>450</v>
      </c>
      <c r="L32" s="262">
        <f t="shared" si="5"/>
        <v>4.58</v>
      </c>
      <c r="M32" s="60">
        <v>4.58</v>
      </c>
      <c r="N32" s="8"/>
      <c r="O32" s="8"/>
      <c r="P32" s="8"/>
      <c r="Q32" s="8"/>
    </row>
    <row r="33" spans="1:17" ht="14.1" customHeight="1">
      <c r="A33" s="422"/>
      <c r="B33" s="431"/>
      <c r="C33" s="432"/>
      <c r="D33" s="447"/>
      <c r="E33" s="257">
        <v>165195</v>
      </c>
      <c r="F33" s="257">
        <v>180</v>
      </c>
      <c r="G33" s="258">
        <v>8</v>
      </c>
      <c r="H33" s="259">
        <v>60</v>
      </c>
      <c r="I33" s="258">
        <v>40</v>
      </c>
      <c r="J33" s="260">
        <f t="shared" si="4"/>
        <v>140</v>
      </c>
      <c r="K33" s="261">
        <v>320</v>
      </c>
      <c r="L33" s="262">
        <f t="shared" si="5"/>
        <v>5.38</v>
      </c>
      <c r="M33" s="60">
        <v>5.38</v>
      </c>
      <c r="N33" s="8"/>
      <c r="O33" s="8"/>
      <c r="P33" s="8"/>
      <c r="Q33" s="8"/>
    </row>
    <row r="34" spans="1:17" ht="14.1" customHeight="1">
      <c r="A34" s="422"/>
      <c r="B34" s="431"/>
      <c r="C34" s="432"/>
      <c r="D34" s="447"/>
      <c r="E34" s="257">
        <v>165196</v>
      </c>
      <c r="F34" s="257">
        <v>210</v>
      </c>
      <c r="G34" s="258">
        <v>8</v>
      </c>
      <c r="H34" s="259">
        <v>60</v>
      </c>
      <c r="I34" s="258">
        <v>40</v>
      </c>
      <c r="J34" s="260">
        <f t="shared" si="4"/>
        <v>170</v>
      </c>
      <c r="K34" s="261">
        <v>280</v>
      </c>
      <c r="L34" s="262">
        <f t="shared" si="5"/>
        <v>6.22</v>
      </c>
      <c r="M34" s="60">
        <v>6.22</v>
      </c>
      <c r="N34" s="8"/>
      <c r="O34" s="8"/>
      <c r="P34" s="8"/>
      <c r="Q34" s="8"/>
    </row>
    <row r="35" spans="1:17" ht="14.1" customHeight="1">
      <c r="A35" s="433"/>
      <c r="B35" s="434"/>
      <c r="C35" s="435"/>
      <c r="D35" s="448"/>
      <c r="E35" s="148">
        <v>165197</v>
      </c>
      <c r="F35" s="148">
        <v>230</v>
      </c>
      <c r="G35" s="149">
        <v>8</v>
      </c>
      <c r="H35" s="271">
        <v>60</v>
      </c>
      <c r="I35" s="149">
        <v>40</v>
      </c>
      <c r="J35" s="272">
        <f t="shared" si="4"/>
        <v>190</v>
      </c>
      <c r="K35" s="273">
        <v>240</v>
      </c>
      <c r="L35" s="274">
        <f t="shared" si="5"/>
        <v>7.23</v>
      </c>
      <c r="M35" s="60">
        <v>7.23</v>
      </c>
      <c r="N35" s="8"/>
      <c r="O35" s="8"/>
      <c r="P35" s="8"/>
      <c r="Q35" s="8"/>
    </row>
    <row r="36" spans="1:17" ht="15.95" customHeight="1">
      <c r="A36" s="275"/>
      <c r="B36" s="275"/>
      <c r="C36" s="275"/>
      <c r="D36" s="276"/>
      <c r="E36" s="276"/>
      <c r="F36" s="277"/>
      <c r="G36" s="277"/>
      <c r="H36" s="278"/>
      <c r="I36" s="277"/>
      <c r="J36" s="279"/>
      <c r="K36" s="279"/>
      <c r="L36" s="280"/>
      <c r="M36" s="60"/>
      <c r="O36" s="8"/>
      <c r="P36" s="8"/>
    </row>
    <row r="37" spans="1:17" ht="15.95" customHeight="1">
      <c r="A37" s="281" t="s">
        <v>16</v>
      </c>
      <c r="B37" s="281"/>
      <c r="C37" s="281"/>
      <c r="D37" s="281"/>
      <c r="E37" s="281"/>
      <c r="F37" s="281"/>
      <c r="G37" s="281"/>
      <c r="H37" s="281"/>
      <c r="I37" s="155"/>
      <c r="J37" s="156"/>
      <c r="K37" s="156"/>
      <c r="L37" s="156"/>
    </row>
    <row r="38" spans="1:17" ht="15.95" customHeight="1">
      <c r="A38" s="529" t="s">
        <v>33</v>
      </c>
      <c r="B38" s="529"/>
      <c r="C38" s="529"/>
      <c r="D38" s="529"/>
      <c r="E38" s="529"/>
      <c r="F38" s="529"/>
      <c r="G38" s="529"/>
      <c r="H38" s="529"/>
      <c r="I38" s="158"/>
      <c r="J38" s="158"/>
      <c r="K38" s="159" t="s">
        <v>269</v>
      </c>
      <c r="L38" s="159"/>
    </row>
    <row r="39" spans="1:17" ht="15.95" customHeight="1">
      <c r="A39" s="529" t="s">
        <v>29</v>
      </c>
      <c r="B39" s="529"/>
      <c r="C39" s="529"/>
      <c r="D39" s="529"/>
      <c r="E39" s="529"/>
      <c r="F39" s="529"/>
      <c r="G39" s="529"/>
      <c r="H39" s="529"/>
      <c r="I39" s="158"/>
      <c r="J39" s="158"/>
      <c r="K39" s="468" t="s">
        <v>270</v>
      </c>
      <c r="L39" s="468"/>
    </row>
    <row r="40" spans="1:17" ht="15.95" customHeight="1">
      <c r="A40" s="518" t="s">
        <v>30</v>
      </c>
      <c r="B40" s="518"/>
      <c r="C40" s="518"/>
      <c r="D40" s="518"/>
      <c r="E40" s="518"/>
      <c r="F40" s="518"/>
      <c r="G40" s="518"/>
      <c r="H40" s="518"/>
      <c r="I40" s="282"/>
      <c r="J40" s="282"/>
      <c r="K40" s="242" t="s">
        <v>264</v>
      </c>
      <c r="L40" s="162"/>
    </row>
    <row r="41" spans="1:17" ht="15.95" customHeight="1">
      <c r="A41" s="518"/>
      <c r="B41" s="518"/>
      <c r="C41" s="518"/>
      <c r="D41" s="518"/>
      <c r="E41" s="518"/>
      <c r="F41" s="518"/>
      <c r="G41" s="518"/>
      <c r="H41" s="518"/>
      <c r="I41" s="282"/>
      <c r="J41" s="282"/>
      <c r="K41" s="161"/>
      <c r="L41" s="162"/>
    </row>
  </sheetData>
  <mergeCells count="19">
    <mergeCell ref="A8:C16"/>
    <mergeCell ref="D8:D16"/>
    <mergeCell ref="C17:L17"/>
    <mergeCell ref="A28:C35"/>
    <mergeCell ref="A40:H41"/>
    <mergeCell ref="A18:C26"/>
    <mergeCell ref="D28:D35"/>
    <mergeCell ref="C27:L27"/>
    <mergeCell ref="D18:D26"/>
    <mergeCell ref="K39:L39"/>
    <mergeCell ref="A38:H38"/>
    <mergeCell ref="A39:H39"/>
    <mergeCell ref="A1:L1"/>
    <mergeCell ref="A2:L2"/>
    <mergeCell ref="A3:L3"/>
    <mergeCell ref="A6:C7"/>
    <mergeCell ref="D6:D7"/>
    <mergeCell ref="F6:J6"/>
    <mergeCell ref="A4:L4"/>
  </mergeCells>
  <phoneticPr fontId="0" type="noConversion"/>
  <hyperlinks>
    <hyperlink ref="K40" r:id="rId1"/>
  </hyperlinks>
  <printOptions horizontalCentered="1"/>
  <pageMargins left="0.78740157480314965" right="0.78740157480314965" top="0.55118110236220474" bottom="0.55118110236220474" header="0.51181102362204722" footer="0.51181102362204722"/>
  <pageSetup paperSize="9" scale="54" orientation="portrait" r:id="rId2"/>
  <headerFooter alignWithMargins="0">
    <oddHeader xml:space="preserve">&amp;C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GBI 1</vt:lpstr>
      <vt:lpstr>GBI 2</vt:lpstr>
      <vt:lpstr>FRI 1</vt:lpstr>
      <vt:lpstr>FRI 2</vt:lpstr>
      <vt:lpstr>FRI 3</vt:lpstr>
      <vt:lpstr>RFI</vt:lpstr>
      <vt:lpstr>SWP</vt:lpstr>
      <vt:lpstr>Кашированные продукты</vt:lpstr>
      <vt:lpstr>Дюбель для НФС </vt:lpstr>
      <vt:lpstr>ROCKROOF</vt:lpstr>
      <vt:lpstr>'GBI 1'!Заголовки_для_печати</vt:lpstr>
      <vt:lpstr>'GBI 2'!Заголовки_для_печати</vt:lpstr>
      <vt:lpstr>ROCKROOF!Заголовки_для_печати</vt:lpstr>
      <vt:lpstr>'Дюбель для НФС '!Заголовки_для_печати</vt:lpstr>
      <vt:lpstr>'Кашированные продукты'!Заголовки_для_печати</vt:lpstr>
      <vt:lpstr>'FRI 1'!Область_печати</vt:lpstr>
      <vt:lpstr>'FRI 2'!Область_печати</vt:lpstr>
      <vt:lpstr>'FRI 3'!Область_печати</vt:lpstr>
      <vt:lpstr>'GBI 1'!Область_печати</vt:lpstr>
      <vt:lpstr>'GBI 2'!Область_печати</vt:lpstr>
      <vt:lpstr>RFI!Область_печати</vt:lpstr>
      <vt:lpstr>ROCKROOF!Область_печати</vt:lpstr>
      <vt:lpstr>SWP!Область_печати</vt:lpstr>
      <vt:lpstr>'Дюбель для НФС '!Область_печати</vt:lpstr>
      <vt:lpstr>'Кашированные продукты'!Область_печати</vt:lpstr>
    </vt:vector>
  </TitlesOfParts>
  <Company>Rockwool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Алексей</cp:lastModifiedBy>
  <cp:lastPrinted>2016-06-06T11:57:26Z</cp:lastPrinted>
  <dcterms:created xsi:type="dcterms:W3CDTF">2003-09-03T12:54:23Z</dcterms:created>
  <dcterms:modified xsi:type="dcterms:W3CDTF">2016-06-06T11:59:04Z</dcterms:modified>
</cp:coreProperties>
</file>